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2240" windowHeight="7956" tabRatio="929" activeTab="2"/>
  </bookViews>
  <sheets>
    <sheet name="Bản đồ chiến lược" sheetId="1" r:id="rId1"/>
    <sheet name="BSC công ty" sheetId="2" r:id="rId2"/>
    <sheet name="BSC bộ phận SX" sheetId="3" r:id="rId3"/>
    <sheet name="KPI GĐSX" sheetId="4" r:id="rId4"/>
    <sheet name="Sheet7" sheetId="5" r:id="rId5"/>
    <sheet name="Sheet6" sheetId="6" r:id="rId6"/>
    <sheet name="Sheet5" sheetId="7" r:id="rId7"/>
    <sheet name="B4_Action plan GĐSX" sheetId="8" r:id="rId8"/>
  </sheets>
  <externalReferences>
    <externalReference r:id="rId11"/>
    <externalReference r:id="rId12"/>
  </externalReferences>
  <definedNames>
    <definedName name="_Fill" localSheetId="7" hidden="1">#REF!</definedName>
    <definedName name="_Fill" localSheetId="2" hidden="1">#REF!</definedName>
    <definedName name="_Fill" hidden="1">#REF!</definedName>
    <definedName name="a">#REF!</definedName>
    <definedName name="kljzhsdkjfhs" localSheetId="7">#REF!</definedName>
    <definedName name="kljzhsdkjfhs" localSheetId="2">#REF!</definedName>
    <definedName name="kljzhsdkjfhs">#REF!</definedName>
    <definedName name="_xlnm.Print_Titles" localSheetId="2">'BSC bộ phận SX'!$5:$6</definedName>
    <definedName name="_xlnm.Print_Titles" localSheetId="1">'BSC công ty'!$4:$5</definedName>
  </definedNames>
  <calcPr fullCalcOnLoad="1"/>
</workbook>
</file>

<file path=xl/comments2.xml><?xml version="1.0" encoding="utf-8"?>
<comments xmlns="http://schemas.openxmlformats.org/spreadsheetml/2006/main">
  <authors>
    <author>Nam Phuong</author>
    <author>HOME</author>
    <author>User</author>
  </authors>
  <commentList>
    <comment ref="K4" authorId="0">
      <text>
        <r>
          <rPr>
            <b/>
            <sz val="9"/>
            <rFont val="Tahoma"/>
            <family val="2"/>
          </rPr>
          <t>Nam Phuong:</t>
        </r>
        <r>
          <rPr>
            <sz val="9"/>
            <rFont val="Tahoma"/>
            <family val="2"/>
          </rPr>
          <t xml:space="preserve">
A= chỉ tiêu báo cáo KBI
B= chỉ tiêu báo cáo đơn vị
C= chỉ tiêu báo cáo bộ phận</t>
        </r>
      </text>
    </comment>
    <comment ref="L4" authorId="0">
      <text>
        <r>
          <rPr>
            <b/>
            <sz val="9"/>
            <rFont val="Tahoma"/>
            <family val="2"/>
          </rPr>
          <t>Nam Phuong:</t>
        </r>
        <r>
          <rPr>
            <sz val="9"/>
            <rFont val="Tahoma"/>
            <family val="2"/>
          </rPr>
          <t xml:space="preserve">
Kỳ báo cáo</t>
        </r>
      </text>
    </comment>
    <comment ref="M4" authorId="0">
      <text>
        <r>
          <rPr>
            <b/>
            <sz val="9"/>
            <rFont val="Tahoma"/>
            <family val="2"/>
          </rPr>
          <t>Nam Phuong:</t>
        </r>
        <r>
          <rPr>
            <sz val="9"/>
            <rFont val="Tahoma"/>
            <family val="2"/>
          </rPr>
          <t xml:space="preserve">
Cách ghi nhận kết quả, hoặc điều kiện để thực hiện được mục tiêu</t>
        </r>
      </text>
    </comment>
    <comment ref="I8" authorId="1">
      <text>
        <r>
          <rPr>
            <b/>
            <sz val="9"/>
            <rFont val="Tahoma"/>
            <family val="2"/>
          </rPr>
          <t>HOME:</t>
        </r>
        <r>
          <rPr>
            <sz val="9"/>
            <rFont val="Tahoma"/>
            <family val="2"/>
          </rPr>
          <t xml:space="preserve">
cu la 410</t>
        </r>
      </text>
    </comment>
    <comment ref="I10" authorId="1">
      <text>
        <r>
          <rPr>
            <b/>
            <sz val="9"/>
            <rFont val="Tahoma"/>
            <family val="2"/>
          </rPr>
          <t>HOME:</t>
        </r>
        <r>
          <rPr>
            <sz val="9"/>
            <rFont val="Tahoma"/>
            <family val="2"/>
          </rPr>
          <t xml:space="preserve">
140 tỷ :
HCM 53 
Tây nam bộ : 55 tỷ
Tây nguyen : 32</t>
        </r>
      </text>
    </comment>
    <comment ref="I9" authorId="1">
      <text>
        <r>
          <rPr>
            <b/>
            <sz val="9"/>
            <rFont val="Tahoma"/>
            <family val="2"/>
          </rPr>
          <t>HOME:</t>
        </r>
        <r>
          <rPr>
            <sz val="9"/>
            <rFont val="Tahoma"/>
            <family val="2"/>
          </rPr>
          <t xml:space="preserve">
mcn 50tyr</t>
        </r>
      </text>
    </comment>
    <comment ref="F12" authorId="1">
      <text>
        <r>
          <rPr>
            <b/>
            <sz val="9"/>
            <rFont val="Tahoma"/>
            <family val="2"/>
          </rPr>
          <t>HOME:</t>
        </r>
        <r>
          <rPr>
            <sz val="9"/>
            <rFont val="Tahoma"/>
            <family val="2"/>
          </rPr>
          <t xml:space="preserve">
Tỷ trọng chi phí nguyên vật liệu trên giá thành</t>
        </r>
      </text>
    </comment>
    <comment ref="Z33" authorId="2">
      <text>
        <r>
          <rPr>
            <b/>
            <sz val="9"/>
            <rFont val="Tahoma"/>
            <family val="2"/>
          </rPr>
          <t>User:</t>
        </r>
        <r>
          <rPr>
            <sz val="9"/>
            <rFont val="Tahoma"/>
            <family val="2"/>
          </rPr>
          <t xml:space="preserve">
Nhân viên làm việc theo năng xuất tổ, nhóm thì cần quan tâm đến số lần hỗ trợ do làm chậm hoặc năng suất vượt trội của cả nhóm để làm chỉ số phụ</t>
        </r>
      </text>
    </comment>
  </commentList>
</comments>
</file>

<file path=xl/comments3.xml><?xml version="1.0" encoding="utf-8"?>
<comments xmlns="http://schemas.openxmlformats.org/spreadsheetml/2006/main">
  <authors>
    <author>Nam Phuong</author>
  </authors>
  <commentList>
    <comment ref="L5" authorId="0">
      <text>
        <r>
          <rPr>
            <b/>
            <sz val="9"/>
            <rFont val="Tahoma"/>
            <family val="2"/>
          </rPr>
          <t>Nam Phuong:</t>
        </r>
        <r>
          <rPr>
            <sz val="9"/>
            <rFont val="Tahoma"/>
            <family val="2"/>
          </rPr>
          <t xml:space="preserve">
A= chỉ tiêu báo cáo KBI
B= chỉ tiêu báo cáo bộ phận</t>
        </r>
      </text>
    </comment>
    <comment ref="M5" authorId="0">
      <text>
        <r>
          <rPr>
            <b/>
            <sz val="9"/>
            <rFont val="Tahoma"/>
            <family val="2"/>
          </rPr>
          <t>Nam Phuong:</t>
        </r>
        <r>
          <rPr>
            <sz val="9"/>
            <rFont val="Tahoma"/>
            <family val="2"/>
          </rPr>
          <t xml:space="preserve">
Kỳ báo cáo</t>
        </r>
      </text>
    </comment>
    <comment ref="N5" authorId="0">
      <text>
        <r>
          <rPr>
            <b/>
            <sz val="9"/>
            <rFont val="Tahoma"/>
            <family val="2"/>
          </rPr>
          <t>Nam Phuong:</t>
        </r>
        <r>
          <rPr>
            <sz val="9"/>
            <rFont val="Tahoma"/>
            <family val="2"/>
          </rPr>
          <t xml:space="preserve">
Cách ghi nhận kết quả, hoặc điều kiện để thực hiện được mục tiêu</t>
        </r>
      </text>
    </comment>
  </commentList>
</comments>
</file>

<file path=xl/comments4.xml><?xml version="1.0" encoding="utf-8"?>
<comments xmlns="http://schemas.openxmlformats.org/spreadsheetml/2006/main">
  <authors>
    <author>User</author>
  </authors>
  <commentList>
    <comment ref="J10" authorId="0">
      <text>
        <r>
          <rPr>
            <b/>
            <sz val="9"/>
            <rFont val="Tahoma"/>
            <family val="2"/>
          </rPr>
          <t>User:</t>
        </r>
        <r>
          <rPr>
            <sz val="9"/>
            <rFont val="Tahoma"/>
            <family val="2"/>
          </rPr>
          <t xml:space="preserve">
1 vụ = 90%
2 vụ = 80%</t>
        </r>
      </text>
    </comment>
  </commentList>
</comments>
</file>

<file path=xl/comments8.xml><?xml version="1.0" encoding="utf-8"?>
<comments xmlns="http://schemas.openxmlformats.org/spreadsheetml/2006/main">
  <authors>
    <author>chinhnguyen</author>
  </authors>
  <commentList>
    <comment ref="G72" authorId="0">
      <text>
        <r>
          <rPr>
            <b/>
            <sz val="8"/>
            <rFont val="Tahoma"/>
            <family val="2"/>
          </rPr>
          <t>chinhnguyen:</t>
        </r>
        <r>
          <rPr>
            <sz val="8"/>
            <rFont val="Tahoma"/>
            <family val="2"/>
          </rPr>
          <t xml:space="preserve">
ngày/tuần/tháng/quý/năm</t>
        </r>
      </text>
    </comment>
  </commentList>
</comments>
</file>

<file path=xl/sharedStrings.xml><?xml version="1.0" encoding="utf-8"?>
<sst xmlns="http://schemas.openxmlformats.org/spreadsheetml/2006/main" count="1117" uniqueCount="420">
  <si>
    <t>Mục tiêu chung</t>
  </si>
  <si>
    <t>Mục tiêu cụ thể</t>
  </si>
  <si>
    <t>Trọng số</t>
  </si>
  <si>
    <t>Trọng số chung</t>
  </si>
  <si>
    <t>Loại chỉ tiêu</t>
  </si>
  <si>
    <t>Tần suất theo dõi</t>
  </si>
  <si>
    <t>Ghi chú</t>
  </si>
  <si>
    <t>ĐVT</t>
  </si>
  <si>
    <t>Tài chính</t>
  </si>
  <si>
    <t>Nội bộ</t>
  </si>
  <si>
    <t>Học hỏi và phát triển</t>
  </si>
  <si>
    <t>Khách hàng/ Kinh doanh</t>
  </si>
  <si>
    <t>%</t>
  </si>
  <si>
    <t>A</t>
  </si>
  <si>
    <t>Năm</t>
  </si>
  <si>
    <t>Phần 2: theo dõi và đánh giá</t>
  </si>
  <si>
    <t>Thực hiện</t>
  </si>
  <si>
    <t>Mức độ thực hiện</t>
  </si>
  <si>
    <t>Quy đổi</t>
  </si>
  <si>
    <t>14=13x6</t>
  </si>
  <si>
    <t>Tháng</t>
  </si>
  <si>
    <t>B</t>
  </si>
  <si>
    <t xml:space="preserve"> </t>
  </si>
  <si>
    <t>Quý</t>
  </si>
  <si>
    <t>Ghi chú/ 
Biện pháp điều chỉnh</t>
  </si>
  <si>
    <t>Chỉ tiêu</t>
  </si>
  <si>
    <t>Mục tiêu đơn vị:</t>
  </si>
  <si>
    <t>Phần 1: Đăng ký mục tiêu</t>
  </si>
  <si>
    <t>PHẦN 3 - PHÂN BỔ MỤC TIÊU</t>
  </si>
  <si>
    <t>Kỳ:</t>
  </si>
  <si>
    <t>Tầm quan trọng</t>
  </si>
  <si>
    <t>Kết quả thực hiện</t>
  </si>
  <si>
    <t>Tỷ lệ thực hiện</t>
  </si>
  <si>
    <t>Kết quả kỳ vọng (mục tiêu cá nhân)</t>
  </si>
  <si>
    <t>Ngày</t>
  </si>
  <si>
    <t>Tuần</t>
  </si>
  <si>
    <t>Điểm đánh giá (trên 5)</t>
  </si>
  <si>
    <t>●</t>
  </si>
  <si>
    <t>Các công việc thường xuyên theo MTCV</t>
  </si>
  <si>
    <t>Các dự án và công việc đột xuất</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</si>
  <si>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</si>
  <si>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</si>
  <si>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</si>
  <si>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</si>
  <si>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</si>
  <si>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7=6x3x1</t>
  </si>
  <si>
    <t>14=13/8x100%</t>
  </si>
  <si>
    <t>C</t>
  </si>
  <si>
    <t>D</t>
  </si>
  <si>
    <t>E</t>
  </si>
  <si>
    <t>H</t>
  </si>
  <si>
    <t>I</t>
  </si>
  <si>
    <t>K</t>
  </si>
  <si>
    <t>L</t>
  </si>
  <si>
    <t>M</t>
  </si>
  <si>
    <t>F</t>
  </si>
  <si>
    <t>G=FxDxB</t>
  </si>
  <si>
    <t>J</t>
  </si>
  <si>
    <t>N=M/Hx100%</t>
  </si>
  <si>
    <t>O=NxG</t>
  </si>
  <si>
    <t>P</t>
  </si>
  <si>
    <t>Mục tiêu chung của doanh nghiệp</t>
  </si>
  <si>
    <t>Khách hàng</t>
  </si>
  <si>
    <t>Quá trình nội bộ</t>
  </si>
  <si>
    <t>Học hỏi phát triển</t>
  </si>
  <si>
    <t>F1</t>
  </si>
  <si>
    <t>F2</t>
  </si>
  <si>
    <t>C1</t>
  </si>
  <si>
    <t>C2</t>
  </si>
  <si>
    <t>C3</t>
  </si>
  <si>
    <t>C4</t>
  </si>
  <si>
    <t>C5</t>
  </si>
  <si>
    <t>I1</t>
  </si>
  <si>
    <t>I2</t>
  </si>
  <si>
    <t>I3</t>
  </si>
  <si>
    <t>I4</t>
  </si>
  <si>
    <t>I5</t>
  </si>
  <si>
    <t>L1</t>
  </si>
  <si>
    <t>L2</t>
  </si>
  <si>
    <t>L3</t>
  </si>
  <si>
    <t>L4</t>
  </si>
  <si>
    <t>L5</t>
  </si>
  <si>
    <t>F3</t>
  </si>
  <si>
    <t>F4</t>
  </si>
  <si>
    <t>F5</t>
  </si>
  <si>
    <t xml:space="preserve">Trọng số </t>
  </si>
  <si>
    <t>Mục tiêu của bộ phận</t>
  </si>
  <si>
    <t>Biểu đánh giá kết quả công việc cá nhân</t>
  </si>
  <si>
    <t xml:space="preserve">Họ tên: </t>
  </si>
  <si>
    <t>Vị trí:</t>
  </si>
  <si>
    <t>Bộ phận:</t>
  </si>
  <si>
    <t>A.</t>
  </si>
  <si>
    <r>
      <t xml:space="preserve">Kết quả kỳ vọng (mục tiêu cá nhân)
</t>
    </r>
    <r>
      <rPr>
        <i/>
        <sz val="10"/>
        <rFont val="Arial"/>
        <family val="2"/>
      </rPr>
      <t>Gắn liền với KPI bộ phận</t>
    </r>
  </si>
  <si>
    <t>Mục tiêu trong kỳ</t>
  </si>
  <si>
    <t>Kết quả thực hiện tổng hợp</t>
  </si>
  <si>
    <t>10 = 9 / 4</t>
  </si>
  <si>
    <t>11 = 10 x 3</t>
  </si>
  <si>
    <t>Các công việc thường xuyên theo MTCV &amp; tinh thần thái độ</t>
  </si>
  <si>
    <t>Tần suất đánh giá</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</si>
  <si>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</si>
  <si>
    <t>người</t>
  </si>
  <si>
    <t>Trưởng phòng</t>
  </si>
  <si>
    <t>SP</t>
  </si>
  <si>
    <t>Doanh thu sản phẩm mới</t>
  </si>
  <si>
    <t>triệu $</t>
  </si>
  <si>
    <t>Số lượng sản phẩm mới được triển khai có DT tối thiểu 100 triệu</t>
  </si>
  <si>
    <t>Số lượng NV được đào tạo công nghệ mới</t>
  </si>
  <si>
    <t>Cập nhật các số liệu nghiên cứu sản phẩm vào hệ thống thông tin</t>
  </si>
  <si>
    <t>Hỗ trợ trưởng phòng đào tạo công nghệ SX sản phẩm mới</t>
  </si>
  <si>
    <t>Tinh thần chia sẻ công việc, sẵn sàng hỗ trợ đồng nghiệp</t>
  </si>
  <si>
    <t>Xây dựng sổ tay công nghệ</t>
  </si>
  <si>
    <t>Chỉ tiêu cụ thể</t>
  </si>
  <si>
    <t>Chỉ số</t>
  </si>
  <si>
    <t>F6</t>
  </si>
  <si>
    <t>C6</t>
  </si>
  <si>
    <t>I6</t>
  </si>
  <si>
    <t>L6</t>
  </si>
  <si>
    <t>Biện pháp/ Chương trình</t>
  </si>
  <si>
    <t>Kết quả mong đợi</t>
  </si>
  <si>
    <t>Hành động cụ thể</t>
  </si>
  <si>
    <t>Thời hạn</t>
  </si>
  <si>
    <t>Ngân sách</t>
  </si>
  <si>
    <t>Các điều kiện</t>
  </si>
  <si>
    <t>Người lập</t>
  </si>
  <si>
    <t>Người nhận</t>
  </si>
  <si>
    <t>Ký xác nhận</t>
  </si>
  <si>
    <t>Người chịu trách nhiệm</t>
  </si>
  <si>
    <t>Hỗ trợ/phối hợp</t>
  </si>
  <si>
    <t>Biện pháp thực hiện</t>
  </si>
  <si>
    <t>Nâng cao năng lực quản lý</t>
  </si>
  <si>
    <t>Giảm chi phí mua hàng</t>
  </si>
  <si>
    <t>ROE</t>
  </si>
  <si>
    <t>Tăng tỷ suất lợi nhuận</t>
  </si>
  <si>
    <t>Tăng doanh thu</t>
  </si>
  <si>
    <t>Giảm chi phí tồn kho</t>
  </si>
  <si>
    <t>Nâng cao chất lượng sản phẩm</t>
  </si>
  <si>
    <t>Giá cạnh tranh</t>
  </si>
  <si>
    <t>Cải thiện dịch vụ sau bán hàng</t>
  </si>
  <si>
    <t>Nâng cao hiệu quả sản xuất</t>
  </si>
  <si>
    <t xml:space="preserve">Phát triển kênh </t>
  </si>
  <si>
    <t>Phát triển thương hiệu</t>
  </si>
  <si>
    <t>Quản lý kho</t>
  </si>
  <si>
    <t>Nâng cao năng lực nhân viên bán hàng và marketing</t>
  </si>
  <si>
    <t>Nâng cao năng lực đội ngũ R&amp;D, QC</t>
  </si>
  <si>
    <t>Nâng cao tay nghề công nhân lắp ráp, gia công</t>
  </si>
  <si>
    <t>Tăng cường năng lực thông tin quản lý</t>
  </si>
  <si>
    <t>Tin cậy của đại lý</t>
  </si>
  <si>
    <t>Tổng doanh thu</t>
  </si>
  <si>
    <t>Tỷ trọng doanh thu từ máy công nghiệp</t>
  </si>
  <si>
    <t>Tỷ trọng doanh thu từ xuất khẩu</t>
  </si>
  <si>
    <t>Tỷ VND</t>
  </si>
  <si>
    <t>Tỷ lệ chi phí mua hàng thực tế so với định mức/mục tiêu</t>
  </si>
  <si>
    <t>Tỷ trọng chi phí nguyên vật liệu trên giá thành</t>
  </si>
  <si>
    <t>Giá trị tồn kho bình quân trên doanh thu/tháng</t>
  </si>
  <si>
    <t>Năm, tháng</t>
  </si>
  <si>
    <t>Năm, quý</t>
  </si>
  <si>
    <t>ngày</t>
  </si>
  <si>
    <t>Số ngày tồn kho bình quân</t>
  </si>
  <si>
    <t>Tỷ lệ khiếu nại về CLSP (trong thời gian bảo hành)/tổng số sản phẩm bán ra.</t>
  </si>
  <si>
    <t>Nâng cao mức độ hài lòng của khách hàng</t>
  </si>
  <si>
    <r>
      <t>Tỷ lệ chênh lệch giá so với giá  sản phẩm cùng cấp của ĐTCT chính (</t>
    </r>
    <r>
      <rPr>
        <sz val="10"/>
        <color indexed="10"/>
        <rFont val="Arial"/>
        <family val="2"/>
      </rPr>
      <t>chỉ rõ ĐT</t>
    </r>
    <r>
      <rPr>
        <sz val="10"/>
        <color indexed="8"/>
        <rFont val="Arial"/>
        <family val="2"/>
      </rPr>
      <t>)</t>
    </r>
  </si>
  <si>
    <r>
      <t xml:space="preserve">Tỷ lệ khiếu nại về CL </t>
    </r>
    <r>
      <rPr>
        <sz val="10"/>
        <color indexed="10"/>
        <rFont val="Arial"/>
        <family val="2"/>
      </rPr>
      <t xml:space="preserve">máy nông nghiệp </t>
    </r>
    <r>
      <rPr>
        <sz val="10"/>
        <color indexed="8"/>
        <rFont val="Arial"/>
        <family val="2"/>
      </rPr>
      <t xml:space="preserve"> (trong thời gian bảo hành)/tổng số sản phẩm bán ra.</t>
    </r>
  </si>
  <si>
    <t>Tỷ lệ số vụ phản hồi yêu cầu bảo hành, sửa chữa của khách hàng trong vòng 60 phút</t>
  </si>
  <si>
    <t>Tỷ lệ số vụ bảo hành, sửa chữa sản phẩm trong vòng 24 giờ</t>
  </si>
  <si>
    <t>Quý, năm</t>
  </si>
  <si>
    <t>Khảo sát đại lý</t>
  </si>
  <si>
    <t>Tỷ lệ nhận biết thương hiệu của khách hàng mục tiêu</t>
  </si>
  <si>
    <t>Khảo sát người đã sử dụng hoặc có kế hoạch mua trong vòng 3 tháng tới)</t>
  </si>
  <si>
    <t>6 tháng, Năm</t>
  </si>
  <si>
    <t>Khảo sát</t>
  </si>
  <si>
    <t>Phòng Mua hàng</t>
  </si>
  <si>
    <t>Sản xuất</t>
  </si>
  <si>
    <t>Kho vận</t>
  </si>
  <si>
    <t>Bán hàng</t>
  </si>
  <si>
    <t>R&amp;D</t>
  </si>
  <si>
    <t>Kế toán - Tài chính</t>
  </si>
  <si>
    <t>Dịch vụ Kỹ thuật</t>
  </si>
  <si>
    <t>Hành chính - Nhân sự</t>
  </si>
  <si>
    <t xml:space="preserve">Tỷ lệ vật tư bị sót lỗi do QC </t>
  </si>
  <si>
    <t>Tỷ lệ số lần giao vật tư đúng tiến độ</t>
  </si>
  <si>
    <t>Tỷ lệ giao hàng đúng hóa đơn bán hàng/tổng hóa đơn bán hàng</t>
  </si>
  <si>
    <t>So sánh giữa số liệu kiểm kê và số liệu sổ sách</t>
  </si>
  <si>
    <t xml:space="preserve">Tỷ lệ sai lệch giữa giá trị vật tư thực tế và số liệu sổ sách </t>
  </si>
  <si>
    <t>cho bên mua hàng</t>
  </si>
  <si>
    <t>Nâng cao hiệu quả chuỗi cung ứng vật tư</t>
  </si>
  <si>
    <t>Tỷ lệ vật tư đạt tiêu chuẩn</t>
  </si>
  <si>
    <t>Tỷ lệ sản phẩm lỗi/số thành phẩm</t>
  </si>
  <si>
    <t xml:space="preserve">Năng suất lao động </t>
  </si>
  <si>
    <t>=số lượng thành phẩm một ngày/số người trên một day chuyền</t>
  </si>
  <si>
    <t>lỗi lắp ráp-&gt;SX; lỗi thiết kế-&gt;R&amp;D; lỗi do vật tư-&gt;QC</t>
  </si>
  <si>
    <t>Số lượng nhà thầu phát sinh doanh thu</t>
  </si>
  <si>
    <t>Doanh thu bình quân trên một nhà thầu</t>
  </si>
  <si>
    <t>Số lượng đối tác nước ngoài phát sinh dthu</t>
  </si>
  <si>
    <t>Số lượng đại lý có dthu phát triển thêm trong năm</t>
  </si>
  <si>
    <t>số đại lý</t>
  </si>
  <si>
    <t xml:space="preserve">Số  đại lý có khả năng bảo hành, sửa chữa </t>
  </si>
  <si>
    <t>Số lượng sự kiện quảng bá sản phẩm (Carnaval, demo, hội chợ tỉnh hoặc khu vực)</t>
  </si>
  <si>
    <t>Số lượt truy cập website giới thiệu sản phẩm của công ty</t>
  </si>
  <si>
    <t>Tỷ lệ nhân sự kế thừa đạt chuẩn/ tổng số vị trí quản lý</t>
  </si>
  <si>
    <t>=Tỷ lệ vị trí quản lý đạt chuẩn/tổng số vị trí quản lý</t>
  </si>
  <si>
    <t>Tỷ lệ vị trí cán bộ quản lý đạt chuẩn tăng thêm</t>
  </si>
  <si>
    <t>Tỷ lệ công nhân được đào tạo nâng bậc</t>
  </si>
  <si>
    <t>Tỷ lệ công nhân được nâng bậc sau đào tạo</t>
  </si>
  <si>
    <t>Tỷ lệ kỹ sư R&amp;D đáp ứng chuẩn năng lực</t>
  </si>
  <si>
    <t xml:space="preserve">Tỷ lệ nhân viên QC nắm rõ về tiêu chuẩn vật tư, phụ tùng, sản phẩm và cách thức kiểm tra </t>
  </si>
  <si>
    <t>Tỷ lệ nhân viên hiểu rõ về sản phẩm của công ty (chủng loại, tính năng, chất lượng từng sản phẩm...)</t>
  </si>
  <si>
    <t>NVBH ở cả công ty thành viên</t>
  </si>
  <si>
    <t>Số lượng nhân viên marketing có khả năng làm dự báo thị trường</t>
  </si>
  <si>
    <t xml:space="preserve">Số lượng nhân viên bán hàng (của công ty) được đào tạo về phương pháp dự báo bán hàng chuyên nghiệp </t>
  </si>
  <si>
    <t>BGĐ</t>
  </si>
  <si>
    <t>x</t>
  </si>
  <si>
    <t>- Xây dựng chuẩn
- Đào tạo kỹ năng quản lý</t>
  </si>
  <si>
    <t>có thể thay bằng số nhân viên được đào tạo</t>
  </si>
  <si>
    <t>Tỷ trọng doanh thu từ thị trường Tây nguyên, Miền Tây, HCM</t>
  </si>
  <si>
    <t>Tỷ lệ nhân viên bán hàng đươc đào tạo về kỹ năng bán hàng, marketing</t>
  </si>
  <si>
    <t>Phát triển thương hiệu mạnh</t>
  </si>
  <si>
    <t>Mục tiêu</t>
  </si>
  <si>
    <t>Chỉ số 2012</t>
  </si>
  <si>
    <t>ROS- Tỷ suất lợi nhuận ròng trên doanh thu</t>
  </si>
  <si>
    <t>QA</t>
  </si>
  <si>
    <t>xx</t>
  </si>
  <si>
    <t>Chuẩn hóa năng lực</t>
  </si>
  <si>
    <t>Giá trị tồn kho vật tư, phụ tùng bình quân trên doanh thu/tháng</t>
  </si>
  <si>
    <t>Giá trị tồn kho thành phẩm bình quân trên doanh thu/tháng</t>
  </si>
  <si>
    <t>Tỷ lệ số lần giao hàng đúng tiến độ của nhà cung cấp</t>
  </si>
  <si>
    <t>Số lượng nhân sự kế thừa đạt chuẩn</t>
  </si>
  <si>
    <t>Tỷ lệ các vị trí có chuẩn năng lực/tổng số vị trí</t>
  </si>
  <si>
    <t>Nâng cao hiệu quả sản xuất (giảm tỷ lệ sản phẩm lỗi do SX)</t>
  </si>
  <si>
    <t>Tỷ lệ sản phẩm lỗi do SX/ tổng số thành phẩm</t>
  </si>
  <si>
    <t>Nâng cao hiệu quả sản xuất (Tăng năng suất SX)</t>
  </si>
  <si>
    <t>Số lượng thành phẩm SX/ giờ* 01 người</t>
  </si>
  <si>
    <t>Theo năng suất chuẩn</t>
  </si>
  <si>
    <t>Biện pháp thực hiện</t>
  </si>
  <si>
    <t>Tỷ lệ các bộ quản lý đạt chuẩn</t>
  </si>
  <si>
    <t>Tỷ lệ công nhân phòng SX được đào tạo nâng bậc</t>
  </si>
  <si>
    <t>Tỷ lệ công nhân phòng SX được nâng bậc sau khi đào tạo</t>
  </si>
  <si>
    <t>Tỷ lệ các vị trí có chuẩn năng lực/ tổng số vị trí</t>
  </si>
  <si>
    <t>Chuẩn hóa năng lực của các vị trí cấp trung thuộc phòng SX</t>
  </si>
  <si>
    <t>Chuẩn hóa năng lực</t>
  </si>
  <si>
    <t xml:space="preserve">Nâng cao tay nghề công nhân theo chương trình đào tạo chuẩn bậc thợ </t>
  </si>
  <si>
    <t>Nâng cao năng lực quản lý cấp trung về nghiệp vụ quản lý</t>
  </si>
  <si>
    <t>Nâng cao năng lực quản lý  về mặt chuẩn bị nhân sự kế thừa từ quản lý cấp kế cận</t>
  </si>
  <si>
    <t xml:space="preserve">Nâng cao tay nghề công nhân theo chương trình đánh giá đạt chuẩn bậc thợ </t>
  </si>
  <si>
    <t>Đảm bảo nâng cao hiệu quả của hoạt động sản xuất</t>
  </si>
  <si>
    <t>CÁC MỤC TIÊU THEO CHỨC NĂNG NHIÊM VỤ</t>
  </si>
  <si>
    <t>_Đánh giá, lựa chọn nhân sự cấp dưới có khả đào tạo phát triển.
_Xây dựng kế hoạch đào tạo bổ sung các kiến thức bổ trợ cho quản lý cấp dưới.
_Phối hợp với quản lý kế thừa trong xử lý công việc của cấp trên để cấp dưới nắm bắt, thích nghi</t>
  </si>
  <si>
    <t>GĐSX</t>
  </si>
  <si>
    <t>Sản xuất</t>
  </si>
  <si>
    <t>TBP Lắp ráp</t>
  </si>
  <si>
    <t>TBP KHSX</t>
  </si>
  <si>
    <t>TBP KTSX</t>
  </si>
  <si>
    <t xml:space="preserve">TT Lắp ráp </t>
  </si>
  <si>
    <t>TT CPVT</t>
  </si>
  <si>
    <t xml:space="preserve">Mục tiêu năng suất lao động theo </t>
  </si>
  <si>
    <t>Bảo trì thiết bị</t>
  </si>
  <si>
    <t>An toàn lao động</t>
  </si>
  <si>
    <t>Tỷ lệ phục vụ bảo trì -sửa chữa trong vòng 24 giờ</t>
  </si>
  <si>
    <t>Không phát sinh tai nạn lao động</t>
  </si>
  <si>
    <t>Số lần không phục vụ BT đúng hạn</t>
  </si>
  <si>
    <t>Nâng cao năng lực quản lý cấp trung về nghiệp vụ quản lý (GĐ, TBP, TT)</t>
  </si>
  <si>
    <t>Không phát sinh tai nạn lao động nghiêm trọng (là tai nạn làm cho người lao động không thể tiếp tục công việc)</t>
  </si>
  <si>
    <t>Chuẩn hóa năng lực của các vị trí quản lý thuộc phòng SX (GĐ, TBP, TT)</t>
  </si>
  <si>
    <t>Nâng cao năng lực quản lý về mặt chuẩn bị nhân sự kế thừa từ quản lý cấp kế cận</t>
  </si>
  <si>
    <t>GĐ phòng phối hợp với phòng HC-NS tổ chức đánh giá</t>
  </si>
  <si>
    <t>GĐ, TBP xây dựng chuẩn phân bậc công nhân</t>
  </si>
  <si>
    <t>GĐ, TBP, QTCN tổ chức đánh giá</t>
  </si>
  <si>
    <t>Quý</t>
  </si>
  <si>
    <t>_Xây dựng chuẩn phân bậc tay nghề công nhân.
_Chuẩn bị tài liệu đào tạo và người đảm trách.
_Lập kế hoạch, thực hiện đào tạo và cập nhật kết quả</t>
  </si>
  <si>
    <t>_Thiết lập tiêu chí đánh giá nâng bậc tay nghề.
_Tổ chức thi đánh giá (nên kết hợp lý thuyết và thực hành)
_Cập nhật kết quả năng lực nhân sự trên bảng Skill map và cấp chứng chỉ tay nghề</t>
  </si>
  <si>
    <t>_Thiết lập tiêu chí  đánh giá năng lực của quản lý phòng SX.
_Thực hiện thi trắc nghiệm đánh giá năng lực quản lý.
_Cập nhật kết quả năng lực nhân sự trên bảng Skill map</t>
  </si>
  <si>
    <t>GĐ phòng phối hợp với phòng HC-NS đưa ra chuẩn cụ thể.</t>
  </si>
  <si>
    <t>_Thiết lập chuẩn năng lực của quản lý phòng SX.
_Đánh giá năng lực hiện tại của quản lý
_Lập chương trình và thực hiện đào tạo cho cấp quản lý
_Đánh giá lại năng lực đào tạo theo chuẩn</t>
  </si>
  <si>
    <t>Đáp ứng kịp thời công việc bảo trì - sửa chữa</t>
  </si>
  <si>
    <t>Theo chức năng nhiệm vụ</t>
  </si>
  <si>
    <r>
      <t>Không phát sinh tai nạn lao động nghiêm trọng</t>
    </r>
    <r>
      <rPr>
        <sz val="10"/>
        <color indexed="10"/>
        <rFont val="Arial"/>
        <family val="2"/>
      </rPr>
      <t xml:space="preserve"> (là tai nạn làm cho người lao động không thể tiếp tục công việc)</t>
    </r>
  </si>
  <si>
    <t>K1</t>
  </si>
  <si>
    <t>K2</t>
  </si>
  <si>
    <t>Số vụ tai nạn nghiêm trong phát sinh trong năm</t>
  </si>
  <si>
    <t>Thực hiện bảo trì sửa chữa đầy đủ, đúng  hạn</t>
  </si>
  <si>
    <t>K3</t>
  </si>
  <si>
    <t>Vụ</t>
  </si>
  <si>
    <t>Giờ</t>
  </si>
  <si>
    <t>Đào tạo nâng cao kỹ năng chuyên môn cho nhân viên nghiệp vụ</t>
  </si>
  <si>
    <t>NVBT</t>
  </si>
  <si>
    <t>NV QTCN</t>
  </si>
  <si>
    <t>NV K.Tra</t>
  </si>
  <si>
    <t>TBP   G. công</t>
  </si>
  <si>
    <t>Thủ kho</t>
  </si>
  <si>
    <t>CN CPVT</t>
  </si>
  <si>
    <t>X</t>
  </si>
  <si>
    <t>06 THÁNG</t>
  </si>
  <si>
    <t xml:space="preserve">Không phát sinh tai nạn lao động nghiêm trọng </t>
  </si>
  <si>
    <t>100</t>
  </si>
  <si>
    <t>0</t>
  </si>
  <si>
    <t>40</t>
  </si>
  <si>
    <t>10 = 9 / 6</t>
  </si>
  <si>
    <t>NV TK KHUÔN</t>
  </si>
  <si>
    <t>NVGC KHUÔN</t>
  </si>
  <si>
    <t>TT TỔ MCC</t>
  </si>
  <si>
    <t>TT TỔ HÀN</t>
  </si>
  <si>
    <t>TT SƠN</t>
  </si>
  <si>
    <t>CNBP LR</t>
  </si>
  <si>
    <t>CNBP GC</t>
  </si>
  <si>
    <t>_Thiết lập, cập nhật kế hoạch BT TB-DC hàng năm, lịch bảo trì hàng tháng theo đúng yêu cầu NBộ, NCC.. 
_Thực hiện bảo trì theo lịch BT đã được lập.
_Cập nhật, theo dõi kết quả thực hiện công việc BT-SC vào bảng KH và lịch BT</t>
  </si>
  <si>
    <t>_Đào tạo kỹ năng chẩn đoán và sửa chữa thiết bị cho NVBT
_Dự phòng đầy đủ các phụ tùng phục vụ công tác BT-SC.
_Thiết lập, cập nhật đầy đủ file thông tin về NCC máy, NCC dịch vụ BT-SC tin cậy</t>
  </si>
  <si>
    <t>_Thiết lập HD an toàn trong vận hành máy .
_Quy định cụ thể và trang bị đầy đủ các dung cụ bảo trong công việc.
_Đào tạo kiến thức về ATLĐ cho tất cả công nhân  SX</t>
  </si>
  <si>
    <t>Chức danh: GĐSX</t>
  </si>
  <si>
    <t>Đơn vị: Phòng Sản Xuất</t>
  </si>
  <si>
    <t>Tiết giảm chi phí trong SX (Xăng, Nhớt, Dầu chống sét… )</t>
  </si>
  <si>
    <t>Triển khai sản xuất theo đúng kế hoạch được duyệt</t>
  </si>
  <si>
    <t>Ứng dụng 5S vào trong sản xuất (Triệt để 3S)</t>
  </si>
  <si>
    <t>Triển khai hoạt động cải tiến QTCN, thiết bị công nghệ, môi trường SX</t>
  </si>
  <si>
    <t>Triển khai ứng dụng có hiệu quả hệ thống ERP vào trong SX</t>
  </si>
  <si>
    <t>Ngày</t>
  </si>
  <si>
    <t>Nâng cao năng lực nghiệp vụ người quản lý thuộc phòng SX (GĐ, TBP, TT).</t>
  </si>
  <si>
    <t>Nâng cao năng lực nghiệp vụ người quản lý (GĐ, TBP, TT)</t>
  </si>
  <si>
    <t>Chuẩn bị đầy đủ nhân lực quản lý kế thừa từ quản lý cấp kế cận</t>
  </si>
  <si>
    <t xml:space="preserve">Đào tạo nâng cao tay nghề công nhân sản xuất theo chuẩn bậc thợ </t>
  </si>
  <si>
    <t xml:space="preserve">Kiểm tra đánh giá nâng cao tay nghề công nhân sản xuất theo chuẩn bậc thợ </t>
  </si>
  <si>
    <t>Rút ngắn thời gian bảo trì -sửa chữa (không quá 72giờ)</t>
  </si>
  <si>
    <t>Số lần phục vụ BT-SC thực hiện trong vòng 72giờ/ Tổng số vụ thực hiện</t>
  </si>
  <si>
    <t>Chọn người kế thừa</t>
  </si>
  <si>
    <t>Đào tạo bổ túc kiến thức</t>
  </si>
  <si>
    <t>Tạo cơ hội trải nghiệm</t>
  </si>
  <si>
    <t>Đánh giá năng lực</t>
  </si>
  <si>
    <t>②Xây dựng kế hoạch đào tạo bổ sung các kiến thức bổ trợ cho quản lý cấp dưới.</t>
  </si>
  <si>
    <t>Đưa ra được chuẩn cụ thể</t>
  </si>
  <si>
    <t>Có bảng kế hoạch đào tạo được duyệt</t>
  </si>
  <si>
    <t>Có biên bản đánh giá cụ thể</t>
  </si>
  <si>
    <t>Có danh sách người kế thừa của từng vị trí quản lý</t>
  </si>
  <si>
    <t>GĐSX
GĐHC-NS</t>
  </si>
  <si>
    <t xml:space="preserve">Ra quyết định đào tạo lại hoặc thay thế người khác </t>
  </si>
  <si>
    <t>Có bảng liệt kê các công việc được trải nghiệm của quản lý kế thừa</t>
  </si>
  <si>
    <t>Chuẩn bị đầy đủ nhân lực quản lý kế thừa từ nhân sự cấp kế cận</t>
  </si>
  <si>
    <t>①Tổ chức đánh giá, lựa chọn nhân sự cấp dưới có khả đào tạo thành quản lý kế thừa</t>
  </si>
  <si>
    <t>GĐSX
TBP</t>
  </si>
  <si>
    <t>③Tổ chức đánh giá năng lực của người được lựa chọn làm quản lý kế thừa</t>
  </si>
  <si>
    <t>④Phối hợp với quản lý kế thừa trong xử lý công việc của cấp trên để cấp dưới nắm bắt, thích nghi, trãi nghiệm.</t>
  </si>
  <si>
    <t>Đào tạo chuẩn hóa</t>
  </si>
  <si>
    <t>Đào tạo lại hoặc thay thế</t>
  </si>
  <si>
    <t>Lập chuẩn năng lực quản lý</t>
  </si>
  <si>
    <t>Tổ chức đánh giá hiện trạng quản lý</t>
  </si>
  <si>
    <t>Lập kế hoạch &amp; Đào tạo</t>
  </si>
  <si>
    <t>Đánh giá</t>
  </si>
  <si>
    <t>①Phối hợp với Phòng HC-NS thiết lập chuẩn năng lực của các vị trí quản lý phòng SX.</t>
  </si>
  <si>
    <t>②Tổ chức đánh giá năng lực hiện tại của các quản lý theo chuẩn đã thiết lập.</t>
  </si>
  <si>
    <t>③Thiết lập và theo dõi thực hiện việc đào tạo cho từng quản lý theo kế hoạch.</t>
  </si>
  <si>
    <t>④Tổ chức đánh giá lại năng lực của từng quản lý sau đào tạo theo chuẩn</t>
  </si>
  <si>
    <t>⑤Dựa trên kết quả đánh giá ra quyết định đào tạo lại hoặc thay thế</t>
  </si>
  <si>
    <t>④Dựa trên kết quả đánh giá ra quyết định đào tạo lại hoặc thay thế</t>
  </si>
  <si>
    <t>GĐSX
BLĐ</t>
  </si>
  <si>
    <t>③Lập kế hoạch và theo dõi thực hiện công việc đào tạo chuẩn hóa</t>
  </si>
  <si>
    <t>③Đào tạo kiến thức về ATLĐ cho tất cả công nhân  SX</t>
  </si>
  <si>
    <t>Quy đinh trang bị bảo hộ lao động</t>
  </si>
  <si>
    <t>Đào tạo an toàn lao động</t>
  </si>
  <si>
    <t>①Soạn thảo đầy đủ các hướng dẫn về an toàn trong vận hành máy gia công</t>
  </si>
  <si>
    <t>TBP</t>
  </si>
  <si>
    <t>②Thiết lập các quy định cụ thể về trang bị dung cụ bảo hộ lao động trong công việc.</t>
  </si>
  <si>
    <t>Loại bỏ các mối nguy hiểm</t>
  </si>
  <si>
    <t>④Rà soát và khắc phục các điểm mất an toàn trong khu vực sản xuất</t>
  </si>
  <si>
    <t xml:space="preserve">Lập đầy đủ hướng dẫn an toàn </t>
  </si>
  <si>
    <t>Có đầy đủ các hướng dẫn vận hành máy</t>
  </si>
  <si>
    <t>Có các quy định sử dụng trang bị bảo hộ trong công việc</t>
  </si>
  <si>
    <t>Phát hiện và khắc phục nhanh chóng các mối nguy hiểm</t>
  </si>
  <si>
    <t xml:space="preserve">Có tổ chức lớp đào tạo </t>
  </si>
  <si>
    <t>GĐHCNS 
Bên ngoài</t>
  </si>
  <si>
    <t>①Liệt kê các kiến thức, kỹ năng cần có của các vị trí nhân viên nghiệp vụ (theo MTCV)</t>
  </si>
  <si>
    <t>Đánh giá năng lực từng nhân viên</t>
  </si>
  <si>
    <t>Bảng đánh giá năng lực nhân viên</t>
  </si>
  <si>
    <t xml:space="preserve">Bảng kế hoạch đào tạo trong năm </t>
  </si>
  <si>
    <t>Xác định các kiến thức, kỹ năng cần có của các vị trí công việc</t>
  </si>
  <si>
    <t>Bảng mô tả yêu cầu về kiến thức, kỹ năng của từng vị trí</t>
  </si>
  <si>
    <t>②Đánh năng lực của từng nhân viên theo vị trí công việc được phân công</t>
  </si>
  <si>
    <t>③Lập kế hoạch &amp; thực hiện đào tạo các kiến thức bổ trợ cho nhân viên hàng năm.</t>
  </si>
  <si>
    <t>Rà soát các điểm còn yếu kém</t>
  </si>
  <si>
    <t xml:space="preserve">Thực hiện hành động khắc phục </t>
  </si>
  <si>
    <t>Đánh giá hiệu quả</t>
  </si>
  <si>
    <t>Duy trì và chuẩn hóa các điểm cải tiến có hiệu quả</t>
  </si>
  <si>
    <t>Phân tích nguyên nhân và lập kế hoạch hành động khắc phục</t>
  </si>
  <si>
    <t>Đào tạo cho tất cả nhân viên</t>
  </si>
  <si>
    <t>Triển khai thực hiện &amp; đánh giá</t>
  </si>
  <si>
    <t>Soạn thảo chương trình đào tạo</t>
  </si>
  <si>
    <t>Đưa ra các hành động khắc phục</t>
  </si>
  <si>
    <t>Triển khai tiếp tục chuỗi: Đánh giá - khắc phục - duy trì</t>
  </si>
  <si>
    <t>Lập định mức</t>
  </si>
  <si>
    <t>Cải thiện tiết giảm định mức</t>
  </si>
  <si>
    <t>Sử dụng theo ĐM</t>
  </si>
  <si>
    <t>Không để thất thoát</t>
  </si>
  <si>
    <t>Chuẩn bị tốt các đối tượng của 4M</t>
  </si>
  <si>
    <t>Giảm tỷ lệ sản phẩm lỗi phát sinh trong sản xuất &lt;1%</t>
  </si>
  <si>
    <t>Tăng năng suất lắp ráp 15%</t>
  </si>
  <si>
    <t>Tỷ lệ sản phẩm lỗi phát sinh trong SX/ tổng số thành phẩm SX</t>
  </si>
  <si>
    <t>Giảm sàn xuất bán thành phẩm tại công ty giảm 15% so với mua ngoài</t>
  </si>
  <si>
    <t xml:space="preserve">Ứng dụng 5S vào trong SX </t>
  </si>
  <si>
    <t>Số vụ chỉ trích trong tháng</t>
  </si>
  <si>
    <t>Đảm bảo 100% kế hoạch sản xuất</t>
  </si>
  <si>
    <t>Nhân viên kiểm tra thu thập dữ liệu lỗi, T.Ký SX tập hợp theo tháng</t>
  </si>
  <si>
    <t>- Lập kế hoạch sản xuất dự báo 03 tháng dựa vào kế hoạch hàng về do phòng mua hàng cung cấp.
- Chuẩn bị sản xuất: tuyển dụng và đào tạo nguồn nhân lực, chuẩn bị thiết bị công cụ đáp ứng theo kế hoạch sản xuất.
- Theo dõi tiến độ hàng về để có có những điều chỉnh phù hợp (thứ tự ưu tiên của các chủng loại).
- Lập kế hoạch và thực hiện bảo trì bảo dưỡng MMTB .
- Đào tạo đa kỹ năng cho nhân viên giữa các bộ phận.</t>
  </si>
  <si>
    <t xml:space="preserve">,- Thực hiện định kỳ kiểm tra, điều chỉnh chuẩn hóa thiết bị- công cụ trước khi sử dụng tại CĐ sản xuất.
- Lập và thực hiện các hướng dẫn lắp ráp, gia công-kiểm tra sản phẩm trên chuyền sản xuất.  
- Hiển thị đủ các hướng dẫn thao tác, hướng dẫn kiểm tra chất lượng SP tại từng công đoạn.
- Đào tạo nâng cao tay nghề và phân công nhân sự tại công đoạn theo đúng năng lực chuẩn.
- Thu thập dữ liệu lỗi phát sinh trong sản xuất, điều tra nguyên nhân và đề xuất biện pháp khắc phục phòng ngừa tái phát lỗi. </t>
  </si>
  <si>
    <t>_Định kỳ kiểm tra, điều chỉnh và chuẩn hóa các dụng cụ sử dụng tại công đoạn lắp ráp.
_Phân tích rồi cải tiến dây chuyền nhằm cân bằng CĐ, bố trí Dụng cụ trên chuyền lắp ráp nhằm loại bỏ thời gian chờ lãng phí.
_Đào tạo nâng cao kỹ năng tay nghề nhằm rút ngắn thời gian chuẩn thao tác.
_Kiểm tra chất lượng vật tư đầu vào và trước khi lắp ráp nhằm giảm thiểu tỷ lệ hàng không đạt.
_Triển khai hoạt động cải tiến nâng cao năng suất SX cho toàn thể nhân viên.</t>
  </si>
  <si>
    <t xml:space="preserve">_Lập quy trình gia công cơ khí chuẩn nhằm làm tăng năng suất, cắt giảm thời gian chờ CĐ, tăng hiệu suất sử dung NVL. 
_Huấn luyện nâng cao tay nghề công nhân vận hành máy để tăng năng suất, giảm tỷ lệ hàng hư hỏng công đoạn.
_Thiết lập và kiểm soát sử dụng NVL theo bảng định mức chuẩn nhằm phòng tránh tiêu hao nguyên vật liệu, nhiên liệu, hóa chất quá mức, lãng phí.
_Tổ chức thực hiện có hiệu quả hoạt động cải tiến liên quan đến 4M nhằm nâng cao năng suất, chất lượng BTP. </t>
  </si>
  <si>
    <t>Số lần thực hiện bảo trì đúng hạn/ Số lầnphục vụ BT</t>
  </si>
  <si>
    <t>Số lượng sản phẩm thực tế sản xuất/ Số lượng sản phẩm SX theo kế hoạch</t>
  </si>
  <si>
    <t>Áp dụng triệt để 3S</t>
  </si>
  <si>
    <t>Quản lý kế hoạch công việc</t>
  </si>
  <si>
    <t>Quản lý chi phí sản xuất</t>
  </si>
  <si>
    <t>K4</t>
  </si>
  <si>
    <t>K5</t>
  </si>
  <si>
    <t>Điểm đánh giá bình quân của đại lý về abc (chất lượng, dịch vụ, quan hệ…)</t>
  </si>
  <si>
    <t>Điểm đánh giá bình quân của khách hàng sử dụng của abc (chất lượng, vận hành, bảo hành, sửa chữa…)</t>
  </si>
  <si>
    <t>Tỷ lệ đại lý treo biển abc</t>
  </si>
  <si>
    <t>Giá BTP SX tại abc/ Giá BTP mua ngoài</t>
  </si>
  <si>
    <t>MỤC TIÊU KẾ HOẠCH CÔNG VIỆC NĂM PHÒNG SẢN XUẤT</t>
  </si>
  <si>
    <t>HỆ THỐNG MỤC TIÊU</t>
  </si>
  <si>
    <t>HỆ THỐNG MỤC TIÊU PHÒNG SẢN XUẤT CÔNG TY</t>
  </si>
  <si>
    <t>20xx</t>
  </si>
  <si>
    <t>_Cử nhân sự tham gia Ban 5S do phòng QA thành lập.
_Thiết lập mục tiêu và chương trình thực thi 5S trong năm 20xx của phòng dựa theo mục tiêu 5S chung của C.ty.
Gửi nhân sự tham gia các khóa đào tạo nhận thức 5S do Ban 5S tổ chức.
_Xây dựng tiêu chuẩn thực thi 5S tại vị trí làm việc thuộc phòng SX.
_Phối hợp với Ban 5S định kỳ tuần tra đánh giá kết quả thực thi 5S ở các bộ phận.</t>
  </si>
  <si>
    <t>Số PMH năm 20xx/ số PMH năm 20xx
(PMH=Số lượng thành phẩm lắp ráp/ giờ* 01 người)</t>
  </si>
  <si>
    <t xml:space="preserve">_QTCN tính số PMH năm 20xx
_TBPLR  thu thập dữ liệu số PMH và báo cáo </t>
  </si>
  <si>
    <t>_Kế toán tính giá BTP năm 20xx
_Kế toán lập công cụ tinh giá BTP SX từng tháng trong năm 20xx</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</si>
</sst>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0.0%"/>
    <numFmt numFmtId="174" formatCode="_(* #,##0.0_);_(* \(#,##0.0\);_(* &quot;-&quot;??_);_(@_)"/>
    <numFmt numFmtId="175" formatCode="&quot;\&quot;#,##0.00;[Red]&quot;\&quot;&quot;\&quot;&quot;\&quot;&quot;\&quot;&quot;\&quot;&quot;\&quot;\-#,##0.00"/>
    <numFmt numFmtId="176" formatCode="&quot;\&quot;#,##0;[Red]&quot;\&quot;&quot;\&quot;\-#,##0"/>
    <numFmt numFmtId="177" formatCode="\$#,##0\ ;\(\$#,##0\)"/>
    <numFmt numFmtId="178" formatCode="_-* #,##0.0_-;\-* #,##0.0_-;_-* &quot;-&quot;??_-;_-@_-"/>
    <numFmt numFmtId="179" formatCode="_-* #,##0_-;\-* #,##0_-;_-* &quot;-&quot;??_-;_-@_-"/>
    <numFmt numFmtId="180" formatCode="_(* #,##0_);_(* \(#,##0\);_(* &quot;-&quot;??_);_(@_)"/>
    <numFmt numFmtId="181" formatCode="0.0"/>
    <numFmt numFmtId="182" formatCode="0.000%"/>
  </numFmts>
  <fonts count="81">
    <font>
      <sz val="11"/>
      <color theme="1"/>
      <name val="Arial"/>
      <family val="2"/>
    </font>
    <font>
      <sz val="11"/>
      <color indexed="8"/>
      <name val="Arial"/>
      <family val="2"/>
    </font>
    <font>
      <b/>
      <sz val="10"/>
      <name val="Arial"/>
      <family val="2"/>
    </font>
    <font>
      <sz val="10"/>
      <name val="Arial"/>
      <family val="2"/>
    </font>
    <font>
      <sz val="14"/>
      <name val="??"/>
      <family val="3"/>
    </font>
    <font>
      <sz val="10"/>
      <name val="???"/>
      <family val="3"/>
    </font>
    <font>
      <sz val="10"/>
      <name val=".VnTime"/>
      <family val="2"/>
    </font>
    <font>
      <sz val="11"/>
      <color indexed="8"/>
      <name val="Calibri"/>
      <family val="2"/>
    </font>
    <font>
      <sz val="10"/>
      <color indexed="8"/>
      <name val="Arial"/>
      <family val="2"/>
    </font>
    <font>
      <b/>
      <sz val="12"/>
      <name val="Arial"/>
      <family val="2"/>
    </font>
    <font>
      <sz val="9"/>
      <name val="Tahoma"/>
      <family val="2"/>
    </font>
    <font>
      <b/>
      <sz val="9"/>
      <name val="Tahoma"/>
      <family val="2"/>
    </font>
    <font>
      <b/>
      <sz val="14"/>
      <name val="Arial"/>
      <family val="2"/>
    </font>
    <font>
      <sz val="11"/>
      <name val="ＭＳ Ｐゴシック"/>
      <family val="3"/>
    </font>
    <font>
      <b/>
      <sz val="11"/>
      <name val="Arial"/>
      <family val="2"/>
    </font>
    <font>
      <sz val="14"/>
      <name val="Times New Roman"/>
      <family val="1"/>
    </font>
    <font>
      <sz val="11"/>
      <name val="Arial"/>
      <family val="2"/>
    </font>
    <font>
      <sz val="11"/>
      <name val="Times New Roman"/>
      <family val="1"/>
    </font>
    <font>
      <i/>
      <sz val="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
      <sz val="10"/>
      <color indexed="10"/>
      <name val="Arial"/>
      <family val="2"/>
    </font>
    <font>
      <sz val="10"/>
      <color indexed="8"/>
      <name val="Times New Roman"/>
      <family val="1"/>
    </font>
    <font>
      <sz val="10"/>
      <name val="Times New Roman"/>
      <family val="1"/>
    </font>
    <font>
      <b/>
      <sz val="16"/>
      <name val="Arial"/>
      <family val="2"/>
    </font>
    <font>
      <b/>
      <sz val="8"/>
      <name val="Tahoma"/>
      <family val="2"/>
    </font>
    <font>
      <sz val="8"/>
      <name val="Tahoma"/>
      <family val="2"/>
    </font>
    <font>
      <sz val="9"/>
      <color indexed="8"/>
      <name val="Arial"/>
      <family val="2"/>
    </font>
    <font>
      <b/>
      <i/>
      <sz val="10"/>
      <color indexed="21"/>
      <name val="Arial"/>
      <family val="2"/>
    </font>
    <font>
      <b/>
      <sz val="10"/>
      <color indexed="8"/>
      <name val="Arial"/>
      <family val="2"/>
    </font>
    <font>
      <i/>
      <sz val="10"/>
      <color indexed="21"/>
      <name val="Arial"/>
      <family val="2"/>
    </font>
    <font>
      <b/>
      <sz val="16"/>
      <color indexed="8"/>
      <name val="Arial"/>
      <family val="2"/>
    </font>
    <font>
      <b/>
      <sz val="11"/>
      <color indexed="8"/>
      <name val="Arial"/>
      <family val="2"/>
    </font>
    <font>
      <sz val="18"/>
      <color indexed="8"/>
      <name val="Arial"/>
      <family val="2"/>
    </font>
    <font>
      <sz val="11"/>
      <color indexed="62"/>
      <name val="Arial"/>
      <family val="2"/>
    </font>
    <font>
      <sz val="10"/>
      <color indexed="62"/>
      <name val="Arial"/>
      <family val="2"/>
    </font>
    <font>
      <b/>
      <sz val="14"/>
      <color indexed="8"/>
      <name val="Arial"/>
      <family val="2"/>
    </font>
    <font>
      <sz val="8"/>
      <name val="Arial"/>
      <family val="2"/>
    </font>
    <font>
      <sz val="10"/>
      <color indexed="12"/>
      <name val="Arial"/>
      <family val="2"/>
    </font>
    <font>
      <b/>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sz val="9"/>
      <color theme="1"/>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top style="thin"/>
      <bottom style="thin"/>
    </border>
    <border>
      <left style="thin"/>
      <right/>
      <top style="thin"/>
      <bottom/>
    </border>
    <border>
      <left style="thin"/>
      <right>
        <color indexed="63"/>
      </right>
      <top/>
      <bottom style="thin"/>
    </border>
    <border>
      <left>
        <color indexed="63"/>
      </left>
      <right style="thin"/>
      <top/>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thin"/>
      <right style="double"/>
      <top style="thin"/>
      <bottom style="thin"/>
    </border>
    <border>
      <left>
        <color indexed="63"/>
      </left>
      <right style="thin"/>
      <top style="thin"/>
      <bottom>
        <color indexed="63"/>
      </bottom>
    </border>
    <border>
      <left style="double"/>
      <right style="double"/>
      <top style="thin"/>
      <bottom style="thin"/>
    </border>
    <border>
      <left style="double"/>
      <right style="double"/>
      <top style="thin"/>
      <bottom>
        <color indexed="63"/>
      </bottom>
    </border>
    <border>
      <left/>
      <right/>
      <top style="thin"/>
      <bottom/>
    </border>
    <border>
      <left style="thin"/>
      <right>
        <color indexed="63"/>
      </right>
      <top>
        <color indexed="63"/>
      </top>
      <bottom>
        <color indexed="63"/>
      </bottom>
    </border>
    <border>
      <left style="double"/>
      <right/>
      <top style="double"/>
      <bottom style="thin"/>
    </border>
    <border>
      <left/>
      <right/>
      <top style="double"/>
      <bottom style="thin"/>
    </border>
    <border>
      <left/>
      <right style="double"/>
      <top style="double"/>
      <bottom style="thin"/>
    </border>
    <border>
      <left style="thin"/>
      <right style="double"/>
      <top style="thin"/>
      <bottom>
        <color indexed="63"/>
      </bottom>
    </border>
    <border>
      <left style="thin"/>
      <right style="double"/>
      <top>
        <color indexed="63"/>
      </top>
      <bottom/>
    </border>
  </borders>
  <cellStyleXfs count="11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3" fillId="0" borderId="0" applyFont="0" applyFill="0" applyBorder="0" applyAlignment="0" applyProtection="0"/>
    <xf numFmtId="0" fontId="4" fillId="0" borderId="0" applyFont="0" applyFill="0" applyBorder="0" applyAlignment="0" applyProtection="0"/>
    <xf numFmtId="176" fontId="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0" fontId="3" fillId="0" borderId="0" applyFon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72"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2" fontId="7"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7"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0" fontId="64" fillId="0" borderId="0" applyNumberFormat="0" applyFill="0" applyBorder="0" applyAlignment="0" applyProtection="0"/>
    <xf numFmtId="2" fontId="3" fillId="0" borderId="0" applyFon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8" applyNumberFormat="0" applyFill="0" applyAlignment="0" applyProtection="0"/>
    <xf numFmtId="0" fontId="73"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74" fillId="0" borderId="0">
      <alignment/>
      <protection/>
    </xf>
    <xf numFmtId="0" fontId="6" fillId="0" borderId="0">
      <alignment/>
      <protection/>
    </xf>
    <xf numFmtId="0" fontId="3" fillId="0" borderId="0">
      <alignment/>
      <protection/>
    </xf>
    <xf numFmtId="0" fontId="75" fillId="0" borderId="0">
      <alignment/>
      <protection/>
    </xf>
    <xf numFmtId="0" fontId="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75" fillId="0" borderId="0">
      <alignment/>
      <protection/>
    </xf>
    <xf numFmtId="0" fontId="0" fillId="0" borderId="0">
      <alignment/>
      <protection/>
    </xf>
    <xf numFmtId="0" fontId="15" fillId="0" borderId="0">
      <alignment/>
      <protection/>
    </xf>
    <xf numFmtId="0" fontId="3" fillId="0" borderId="0">
      <alignment/>
      <protection/>
    </xf>
    <xf numFmtId="0" fontId="13" fillId="0" borderId="0">
      <alignment vertical="center"/>
      <protection/>
    </xf>
    <xf numFmtId="0" fontId="1" fillId="31" borderId="9" applyNumberFormat="0" applyFont="0" applyAlignment="0" applyProtection="0"/>
    <xf numFmtId="0" fontId="76" fillId="26" borderId="10" applyNumberFormat="0" applyAlignment="0" applyProtection="0"/>
    <xf numFmtId="9" fontId="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0" borderId="0" applyNumberFormat="0" applyFill="0" applyBorder="0" applyAlignment="0" applyProtection="0"/>
  </cellStyleXfs>
  <cellXfs count="502">
    <xf numFmtId="0" fontId="0" fillId="0" borderId="0" xfId="0" applyAlignment="1">
      <alignment/>
    </xf>
    <xf numFmtId="0" fontId="8" fillId="0" borderId="0" xfId="93" applyFont="1" applyFill="1">
      <alignment/>
      <protection/>
    </xf>
    <xf numFmtId="0" fontId="8" fillId="0" borderId="0" xfId="93" applyFont="1" applyFill="1" applyAlignment="1">
      <alignment horizontal="center"/>
      <protection/>
    </xf>
    <xf numFmtId="0" fontId="8" fillId="0" borderId="0" xfId="93" applyFont="1" applyFill="1" applyAlignment="1">
      <alignment vertical="center"/>
      <protection/>
    </xf>
    <xf numFmtId="0" fontId="3" fillId="0" borderId="12" xfId="93" applyFont="1" applyFill="1" applyBorder="1" applyAlignment="1">
      <alignment vertical="center" wrapText="1"/>
      <protection/>
    </xf>
    <xf numFmtId="9" fontId="8" fillId="0" borderId="12" xfId="103" applyFont="1" applyFill="1" applyBorder="1" applyAlignment="1">
      <alignment horizontal="center" vertical="center" wrapText="1"/>
    </xf>
    <xf numFmtId="9" fontId="3" fillId="0" borderId="12" xfId="103" applyFont="1" applyFill="1" applyBorder="1" applyAlignment="1">
      <alignment horizontal="center" vertical="center" wrapText="1"/>
    </xf>
    <xf numFmtId="174" fontId="8" fillId="0" borderId="12" xfId="57" applyNumberFormat="1" applyFont="1" applyFill="1" applyBorder="1" applyAlignment="1">
      <alignment horizontal="center" vertical="center" wrapText="1"/>
    </xf>
    <xf numFmtId="43" fontId="8" fillId="0" borderId="12" xfId="57" applyNumberFormat="1" applyFont="1" applyFill="1" applyBorder="1" applyAlignment="1">
      <alignment horizontal="center" vertical="center" wrapText="1"/>
    </xf>
    <xf numFmtId="0" fontId="8" fillId="0" borderId="12" xfId="57" applyNumberFormat="1" applyFont="1" applyFill="1" applyBorder="1" applyAlignment="1">
      <alignment horizontal="center" vertical="center" wrapText="1"/>
    </xf>
    <xf numFmtId="0" fontId="8" fillId="0" borderId="12" xfId="93" applyFont="1" applyFill="1" applyBorder="1" applyAlignment="1">
      <alignment vertical="center" wrapText="1"/>
      <protection/>
    </xf>
    <xf numFmtId="0" fontId="32" fillId="0" borderId="0" xfId="93" applyFont="1" applyFill="1">
      <alignment/>
      <protection/>
    </xf>
    <xf numFmtId="0" fontId="8" fillId="0" borderId="12" xfId="103" applyNumberFormat="1" applyFont="1" applyFill="1" applyBorder="1" applyAlignment="1">
      <alignment horizontal="center" vertical="center" wrapText="1"/>
    </xf>
    <xf numFmtId="9" fontId="2" fillId="0" borderId="12" xfId="103" applyFont="1" applyFill="1" applyBorder="1" applyAlignment="1">
      <alignment horizontal="center" vertical="center" wrapText="1"/>
    </xf>
    <xf numFmtId="2" fontId="3" fillId="0" borderId="12" xfId="103" applyNumberFormat="1" applyFont="1" applyFill="1" applyBorder="1" applyAlignment="1">
      <alignment horizontal="center" vertical="center" wrapText="1"/>
    </xf>
    <xf numFmtId="0" fontId="3" fillId="0" borderId="12" xfId="57" applyNumberFormat="1" applyFont="1" applyFill="1" applyBorder="1" applyAlignment="1">
      <alignment horizontal="center" vertical="center" wrapText="1"/>
    </xf>
    <xf numFmtId="9" fontId="33" fillId="0" borderId="12" xfId="103" applyFont="1" applyFill="1" applyBorder="1" applyAlignment="1">
      <alignment horizontal="center" vertical="center" wrapText="1"/>
    </xf>
    <xf numFmtId="2" fontId="33" fillId="0" borderId="12" xfId="103" applyNumberFormat="1" applyFont="1" applyFill="1" applyBorder="1" applyAlignment="1">
      <alignment horizontal="center" vertical="center" wrapText="1"/>
    </xf>
    <xf numFmtId="0" fontId="33" fillId="0" borderId="0" xfId="93" applyFont="1" applyFill="1">
      <alignment/>
      <protection/>
    </xf>
    <xf numFmtId="0" fontId="32" fillId="0" borderId="0" xfId="93" applyFont="1" applyFill="1" applyAlignment="1">
      <alignment horizontal="center"/>
      <protection/>
    </xf>
    <xf numFmtId="0" fontId="8" fillId="0" borderId="12" xfId="93" applyFont="1" applyFill="1" applyBorder="1" applyAlignment="1">
      <alignment horizontal="left" vertical="center" wrapText="1"/>
      <protection/>
    </xf>
    <xf numFmtId="0" fontId="34" fillId="0" borderId="0" xfId="93" applyFont="1" applyFill="1">
      <alignment/>
      <protection/>
    </xf>
    <xf numFmtId="0" fontId="2" fillId="32" borderId="12" xfId="103" applyNumberFormat="1" applyFont="1" applyFill="1" applyBorder="1" applyAlignment="1">
      <alignment horizontal="center" vertical="center"/>
    </xf>
    <xf numFmtId="49" fontId="2" fillId="32" borderId="12" xfId="57" applyNumberFormat="1" applyFont="1" applyFill="1" applyBorder="1" applyAlignment="1">
      <alignment horizontal="center" vertical="center"/>
    </xf>
    <xf numFmtId="10" fontId="8" fillId="0" borderId="0" xfId="93" applyNumberFormat="1" applyFont="1" applyFill="1">
      <alignment/>
      <protection/>
    </xf>
    <xf numFmtId="10" fontId="8" fillId="0" borderId="12" xfId="93" applyNumberFormat="1" applyFont="1" applyFill="1" applyBorder="1" applyAlignment="1">
      <alignment vertical="center" wrapText="1"/>
      <protection/>
    </xf>
    <xf numFmtId="0" fontId="8" fillId="33" borderId="12" xfId="93" applyFont="1" applyFill="1" applyBorder="1" applyAlignment="1">
      <alignment vertical="center" wrapText="1"/>
      <protection/>
    </xf>
    <xf numFmtId="0" fontId="33" fillId="0" borderId="12" xfId="93" applyFont="1" applyFill="1" applyBorder="1" applyAlignment="1">
      <alignment horizontal="center"/>
      <protection/>
    </xf>
    <xf numFmtId="0" fontId="2" fillId="10" borderId="0" xfId="79" applyFont="1" applyFill="1" applyAlignment="1">
      <alignment vertical="center"/>
      <protection/>
    </xf>
    <xf numFmtId="9" fontId="2" fillId="10" borderId="0" xfId="100" applyFont="1" applyFill="1" applyAlignment="1">
      <alignment vertical="center"/>
    </xf>
    <xf numFmtId="172" fontId="3" fillId="0" borderId="12" xfId="49" applyFont="1" applyFill="1" applyBorder="1" applyAlignment="1">
      <alignment horizontal="center" vertical="center" wrapText="1"/>
    </xf>
    <xf numFmtId="0" fontId="8" fillId="0" borderId="12" xfId="93" applyFont="1" applyFill="1" applyBorder="1">
      <alignment/>
      <protection/>
    </xf>
    <xf numFmtId="0" fontId="33" fillId="0" borderId="12" xfId="93" applyFont="1" applyFill="1" applyBorder="1">
      <alignment/>
      <protection/>
    </xf>
    <xf numFmtId="9" fontId="8" fillId="0" borderId="0" xfId="99" applyFont="1" applyFill="1" applyAlignment="1">
      <alignment/>
    </xf>
    <xf numFmtId="9" fontId="33" fillId="0" borderId="12" xfId="99" applyFont="1" applyFill="1" applyBorder="1" applyAlignment="1">
      <alignment horizontal="center"/>
    </xf>
    <xf numFmtId="9" fontId="32" fillId="34" borderId="12" xfId="93" applyNumberFormat="1" applyFont="1" applyFill="1" applyBorder="1" applyAlignment="1">
      <alignment horizontal="center" vertical="center" wrapText="1"/>
      <protection/>
    </xf>
    <xf numFmtId="0" fontId="32" fillId="34" borderId="12" xfId="93" applyFont="1" applyFill="1" applyBorder="1" applyAlignment="1">
      <alignment vertical="center" wrapText="1"/>
      <protection/>
    </xf>
    <xf numFmtId="173" fontId="32" fillId="34" borderId="12" xfId="103" applyNumberFormat="1" applyFont="1" applyFill="1" applyBorder="1" applyAlignment="1">
      <alignment horizontal="center" vertical="center" wrapText="1"/>
    </xf>
    <xf numFmtId="10" fontId="32" fillId="34" borderId="12" xfId="103" applyNumberFormat="1" applyFont="1" applyFill="1" applyBorder="1" applyAlignment="1">
      <alignment horizontal="center" vertical="center" wrapText="1"/>
    </xf>
    <xf numFmtId="43" fontId="32" fillId="34" borderId="12" xfId="57" applyNumberFormat="1" applyFont="1" applyFill="1" applyBorder="1" applyAlignment="1">
      <alignment horizontal="center" vertical="center" wrapText="1"/>
    </xf>
    <xf numFmtId="0" fontId="32" fillId="34" borderId="12" xfId="57" applyNumberFormat="1" applyFont="1" applyFill="1" applyBorder="1" applyAlignment="1">
      <alignment horizontal="center" vertical="center" wrapText="1"/>
    </xf>
    <xf numFmtId="0" fontId="32" fillId="34" borderId="12" xfId="93" applyFont="1" applyFill="1" applyBorder="1">
      <alignment/>
      <protection/>
    </xf>
    <xf numFmtId="9" fontId="8" fillId="34" borderId="12" xfId="99" applyFont="1" applyFill="1" applyBorder="1" applyAlignment="1">
      <alignment/>
    </xf>
    <xf numFmtId="9" fontId="32" fillId="34" borderId="13" xfId="103" applyFont="1" applyFill="1" applyBorder="1" applyAlignment="1">
      <alignment horizontal="center" vertical="center" wrapText="1"/>
    </xf>
    <xf numFmtId="0" fontId="32" fillId="34" borderId="12" xfId="93" applyFont="1" applyFill="1" applyBorder="1" applyAlignment="1">
      <alignment horizontal="center" vertical="center" wrapText="1"/>
      <protection/>
    </xf>
    <xf numFmtId="9" fontId="32" fillId="34" borderId="12" xfId="103" applyFont="1" applyFill="1" applyBorder="1" applyAlignment="1">
      <alignment horizontal="center" vertical="center" wrapText="1"/>
    </xf>
    <xf numFmtId="174" fontId="32" fillId="34" borderId="12" xfId="57" applyNumberFormat="1" applyFont="1" applyFill="1" applyBorder="1" applyAlignment="1">
      <alignment horizontal="center" vertical="center" wrapText="1"/>
    </xf>
    <xf numFmtId="0" fontId="32" fillId="34" borderId="12" xfId="93" applyFont="1" applyFill="1" applyBorder="1" applyAlignment="1">
      <alignment horizontal="center"/>
      <protection/>
    </xf>
    <xf numFmtId="9" fontId="32" fillId="34" borderId="12" xfId="93" applyNumberFormat="1" applyFont="1" applyFill="1" applyBorder="1" applyAlignment="1">
      <alignment horizontal="center"/>
      <protection/>
    </xf>
    <xf numFmtId="9" fontId="32" fillId="34" borderId="12" xfId="99" applyFont="1" applyFill="1" applyBorder="1" applyAlignment="1">
      <alignment/>
    </xf>
    <xf numFmtId="9" fontId="32" fillId="34" borderId="12" xfId="99" applyFont="1" applyFill="1" applyBorder="1" applyAlignment="1">
      <alignment horizontal="center"/>
    </xf>
    <xf numFmtId="0" fontId="34" fillId="34" borderId="12" xfId="93" applyFont="1" applyFill="1" applyBorder="1" applyAlignment="1">
      <alignment vertical="center" wrapText="1"/>
      <protection/>
    </xf>
    <xf numFmtId="173" fontId="34" fillId="34" borderId="12" xfId="103" applyNumberFormat="1" applyFont="1" applyFill="1" applyBorder="1" applyAlignment="1">
      <alignment horizontal="center" vertical="center" wrapText="1"/>
    </xf>
    <xf numFmtId="43" fontId="34" fillId="34" borderId="12" xfId="57" applyNumberFormat="1" applyFont="1" applyFill="1" applyBorder="1" applyAlignment="1">
      <alignment horizontal="center" vertical="center" wrapText="1"/>
    </xf>
    <xf numFmtId="0" fontId="34" fillId="34" borderId="12" xfId="57" applyNumberFormat="1" applyFont="1" applyFill="1" applyBorder="1" applyAlignment="1">
      <alignment horizontal="center" vertical="center" wrapText="1"/>
    </xf>
    <xf numFmtId="0" fontId="34" fillId="34" borderId="12" xfId="93" applyFont="1" applyFill="1" applyBorder="1">
      <alignment/>
      <protection/>
    </xf>
    <xf numFmtId="9" fontId="32" fillId="34" borderId="12" xfId="93" applyNumberFormat="1" applyFont="1" applyFill="1" applyBorder="1" applyAlignment="1">
      <alignment horizontal="center" vertical="center" wrapText="1"/>
      <protection/>
    </xf>
    <xf numFmtId="9" fontId="8" fillId="35" borderId="12" xfId="99" applyFont="1" applyFill="1" applyBorder="1" applyAlignment="1">
      <alignment/>
    </xf>
    <xf numFmtId="10" fontId="3" fillId="35" borderId="12" xfId="103" applyNumberFormat="1" applyFont="1" applyFill="1" applyBorder="1" applyAlignment="1">
      <alignment horizontal="center" vertical="center" wrapText="1"/>
    </xf>
    <xf numFmtId="9" fontId="3" fillId="0" borderId="12" xfId="103" applyFont="1" applyFill="1" applyBorder="1" applyAlignment="1">
      <alignment horizontal="center" vertical="center" wrapText="1"/>
    </xf>
    <xf numFmtId="173" fontId="8" fillId="35" borderId="12" xfId="103" applyNumberFormat="1" applyFont="1" applyFill="1" applyBorder="1" applyAlignment="1">
      <alignment horizontal="center" vertical="center" wrapText="1"/>
    </xf>
    <xf numFmtId="172" fontId="25" fillId="0" borderId="12" xfId="49" applyFont="1" applyFill="1" applyBorder="1" applyAlignment="1">
      <alignment horizontal="center" vertical="center" wrapText="1"/>
    </xf>
    <xf numFmtId="9" fontId="32" fillId="34" borderId="12" xfId="99" applyFont="1" applyFill="1" applyBorder="1" applyAlignment="1">
      <alignment/>
    </xf>
    <xf numFmtId="0" fontId="33" fillId="0" borderId="0" xfId="93" applyFont="1" applyFill="1" applyBorder="1" applyAlignment="1">
      <alignment horizontal="left" vertical="center"/>
      <protection/>
    </xf>
    <xf numFmtId="0" fontId="33" fillId="0" borderId="0" xfId="93" applyFont="1" applyFill="1" applyAlignment="1">
      <alignment vertical="center"/>
      <protection/>
    </xf>
    <xf numFmtId="9" fontId="8" fillId="0" borderId="0" xfId="99" applyFont="1" applyFill="1" applyAlignment="1">
      <alignment vertical="center"/>
    </xf>
    <xf numFmtId="0" fontId="35" fillId="0" borderId="0" xfId="93" applyFont="1" applyFill="1" applyBorder="1" applyAlignment="1">
      <alignment horizontal="center" vertical="center"/>
      <protection/>
    </xf>
    <xf numFmtId="10" fontId="8" fillId="35" borderId="12" xfId="99" applyNumberFormat="1" applyFont="1" applyFill="1" applyBorder="1" applyAlignment="1">
      <alignment/>
    </xf>
    <xf numFmtId="0" fontId="36" fillId="0" borderId="12" xfId="93" applyFont="1" applyFill="1" applyBorder="1" applyAlignment="1">
      <alignment horizontal="center"/>
      <protection/>
    </xf>
    <xf numFmtId="0" fontId="12" fillId="10" borderId="14" xfId="79" applyFont="1" applyFill="1" applyBorder="1" applyAlignment="1">
      <alignment vertical="center"/>
      <protection/>
    </xf>
    <xf numFmtId="0" fontId="35" fillId="0" borderId="14" xfId="93" applyFont="1" applyFill="1" applyBorder="1" applyAlignment="1">
      <alignment/>
      <protection/>
    </xf>
    <xf numFmtId="0" fontId="34" fillId="0" borderId="12" xfId="93" applyFont="1" applyFill="1" applyBorder="1">
      <alignment/>
      <protection/>
    </xf>
    <xf numFmtId="0" fontId="32" fillId="0" borderId="12" xfId="93" applyFont="1" applyFill="1" applyBorder="1">
      <alignment/>
      <protection/>
    </xf>
    <xf numFmtId="0" fontId="32" fillId="0" borderId="12" xfId="93" applyFont="1" applyFill="1" applyBorder="1" applyAlignment="1">
      <alignment horizontal="center"/>
      <protection/>
    </xf>
    <xf numFmtId="0" fontId="0" fillId="0" borderId="0" xfId="0"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textRotation="180" wrapText="1"/>
    </xf>
    <xf numFmtId="0" fontId="37" fillId="35" borderId="12"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36" borderId="12"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textRotation="180" wrapText="1"/>
    </xf>
    <xf numFmtId="0" fontId="38" fillId="0" borderId="12"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37" fillId="0" borderId="0" xfId="0" applyFont="1" applyFill="1" applyBorder="1" applyAlignment="1">
      <alignment horizontal="center" vertical="center" wrapText="1"/>
    </xf>
    <xf numFmtId="0" fontId="8" fillId="37" borderId="0" xfId="93" applyFont="1" applyFill="1">
      <alignment/>
      <protection/>
    </xf>
    <xf numFmtId="9" fontId="8" fillId="0" borderId="15" xfId="93" applyNumberFormat="1" applyFont="1" applyFill="1" applyBorder="1" applyAlignment="1">
      <alignment horizontal="center" vertical="center" textRotation="90"/>
      <protection/>
    </xf>
    <xf numFmtId="0" fontId="12" fillId="10" borderId="4" xfId="79" applyFont="1" applyFill="1" applyBorder="1" applyAlignment="1">
      <alignment vertical="center"/>
      <protection/>
    </xf>
    <xf numFmtId="0" fontId="40" fillId="0" borderId="14" xfId="93" applyFont="1" applyFill="1" applyBorder="1" applyAlignment="1">
      <alignment/>
      <protection/>
    </xf>
    <xf numFmtId="0" fontId="9" fillId="10" borderId="4" xfId="79" applyFont="1" applyFill="1" applyBorder="1" applyAlignment="1">
      <alignment vertical="center"/>
      <protection/>
    </xf>
    <xf numFmtId="0" fontId="12" fillId="0" borderId="0" xfId="96" applyFont="1" applyFill="1">
      <alignment vertical="center"/>
      <protection/>
    </xf>
    <xf numFmtId="0" fontId="15" fillId="0" borderId="0" xfId="94">
      <alignment/>
      <protection/>
    </xf>
    <xf numFmtId="0" fontId="16" fillId="0" borderId="0" xfId="96" applyFont="1" applyFill="1">
      <alignment vertical="center"/>
      <protection/>
    </xf>
    <xf numFmtId="0" fontId="14" fillId="0" borderId="0" xfId="96" applyFont="1" applyFill="1" applyBorder="1">
      <alignment vertical="center"/>
      <protection/>
    </xf>
    <xf numFmtId="0" fontId="16" fillId="0" borderId="0" xfId="96" applyFont="1" applyFill="1" applyBorder="1">
      <alignment vertical="center"/>
      <protection/>
    </xf>
    <xf numFmtId="0" fontId="14" fillId="0" borderId="0" xfId="96" applyFont="1" applyFill="1">
      <alignment vertical="center"/>
      <protection/>
    </xf>
    <xf numFmtId="0" fontId="17" fillId="0" borderId="0" xfId="94" applyFont="1">
      <alignment/>
      <protection/>
    </xf>
    <xf numFmtId="0" fontId="14" fillId="0" borderId="0" xfId="96" applyFont="1" applyFill="1" applyBorder="1" applyAlignment="1">
      <alignment horizontal="center" vertical="center"/>
      <protection/>
    </xf>
    <xf numFmtId="0" fontId="2" fillId="38" borderId="16" xfId="96" applyFont="1" applyFill="1" applyBorder="1" applyAlignment="1">
      <alignment horizontal="center" vertical="center" wrapText="1"/>
      <protection/>
    </xf>
    <xf numFmtId="0" fontId="2" fillId="38" borderId="17" xfId="96" applyFont="1" applyFill="1" applyBorder="1" applyAlignment="1">
      <alignment horizontal="left" vertical="center" wrapText="1"/>
      <protection/>
    </xf>
    <xf numFmtId="0" fontId="3" fillId="38" borderId="17" xfId="96" applyFont="1" applyFill="1" applyBorder="1" applyAlignment="1">
      <alignment horizontal="left" vertical="center"/>
      <protection/>
    </xf>
    <xf numFmtId="0" fontId="2" fillId="38" borderId="17" xfId="96" applyFont="1" applyFill="1" applyBorder="1" applyAlignment="1">
      <alignment horizontal="center" vertical="center" wrapText="1"/>
      <protection/>
    </xf>
    <xf numFmtId="0" fontId="2" fillId="38" borderId="18" xfId="96" applyFont="1" applyFill="1" applyBorder="1" applyAlignment="1">
      <alignment horizontal="center" vertical="center" wrapText="1"/>
      <protection/>
    </xf>
    <xf numFmtId="0" fontId="2" fillId="38" borderId="19" xfId="96" applyFont="1" applyFill="1" applyBorder="1" applyAlignment="1">
      <alignment horizontal="center" vertical="center" wrapText="1"/>
      <protection/>
    </xf>
    <xf numFmtId="0" fontId="2" fillId="38" borderId="12" xfId="96" applyFont="1" applyFill="1" applyBorder="1" applyAlignment="1">
      <alignment horizontal="left" vertical="center" wrapText="1"/>
      <protection/>
    </xf>
    <xf numFmtId="0" fontId="3" fillId="38" borderId="12" xfId="96" applyFont="1" applyFill="1" applyBorder="1" applyAlignment="1">
      <alignment horizontal="left" vertical="center"/>
      <protection/>
    </xf>
    <xf numFmtId="0" fontId="2" fillId="38" borderId="12" xfId="96" applyFont="1" applyFill="1" applyBorder="1" applyAlignment="1">
      <alignment horizontal="center" vertical="center"/>
      <protection/>
    </xf>
    <xf numFmtId="0" fontId="2" fillId="38" borderId="12" xfId="94" applyFont="1" applyFill="1" applyBorder="1" applyAlignment="1">
      <alignment horizontal="center"/>
      <protection/>
    </xf>
    <xf numFmtId="0" fontId="17" fillId="38" borderId="12" xfId="94" applyFont="1" applyFill="1" applyBorder="1">
      <alignment/>
      <protection/>
    </xf>
    <xf numFmtId="0" fontId="2" fillId="38" borderId="12" xfId="96" applyFont="1" applyFill="1" applyBorder="1" applyAlignment="1">
      <alignment vertical="center" wrapText="1"/>
      <protection/>
    </xf>
    <xf numFmtId="0" fontId="2" fillId="38" borderId="12" xfId="96" applyFont="1" applyFill="1" applyBorder="1" applyAlignment="1">
      <alignment horizontal="center" vertical="center" wrapText="1"/>
      <protection/>
    </xf>
    <xf numFmtId="0" fontId="2" fillId="38" borderId="20" xfId="96" applyFont="1" applyFill="1" applyBorder="1" applyAlignment="1">
      <alignment horizontal="center" vertical="center" wrapText="1"/>
      <protection/>
    </xf>
    <xf numFmtId="0" fontId="3" fillId="0" borderId="12" xfId="96" applyFont="1" applyFill="1" applyBorder="1" applyAlignment="1">
      <alignment horizontal="center" vertical="center" wrapText="1"/>
      <protection/>
    </xf>
    <xf numFmtId="0" fontId="3" fillId="0" borderId="12" xfId="96" applyFont="1" applyFill="1" applyBorder="1" applyAlignment="1">
      <alignment vertical="center" wrapText="1"/>
      <protection/>
    </xf>
    <xf numFmtId="178" fontId="3" fillId="0" borderId="12" xfId="58" applyNumberFormat="1" applyFont="1" applyFill="1" applyBorder="1" applyAlignment="1">
      <alignment horizontal="right" vertical="center" wrapText="1"/>
    </xf>
    <xf numFmtId="1" fontId="3" fillId="0" borderId="12" xfId="105" applyNumberFormat="1" applyFont="1" applyFill="1" applyBorder="1" applyAlignment="1">
      <alignment horizontal="right" vertical="center" wrapText="1"/>
    </xf>
    <xf numFmtId="49" fontId="3" fillId="0" borderId="12" xfId="96" applyNumberFormat="1" applyFont="1" applyFill="1" applyBorder="1" applyAlignment="1">
      <alignment horizontal="right" vertical="center" wrapText="1"/>
      <protection/>
    </xf>
    <xf numFmtId="0" fontId="17" fillId="0" borderId="12" xfId="94" applyFont="1" applyBorder="1" applyAlignment="1">
      <alignment wrapText="1"/>
      <protection/>
    </xf>
    <xf numFmtId="9" fontId="3" fillId="0" borderId="12" xfId="96" applyNumberFormat="1" applyFont="1" applyFill="1" applyBorder="1" applyAlignment="1">
      <alignment horizontal="right" vertical="center" wrapText="1"/>
      <protection/>
    </xf>
    <xf numFmtId="178" fontId="3" fillId="0" borderId="12" xfId="96" applyNumberFormat="1" applyFont="1" applyFill="1" applyBorder="1" applyAlignment="1">
      <alignment horizontal="right" vertical="center" wrapText="1"/>
      <protection/>
    </xf>
    <xf numFmtId="173" fontId="3" fillId="0" borderId="12" xfId="105" applyNumberFormat="1" applyFont="1" applyFill="1" applyBorder="1" applyAlignment="1">
      <alignment horizontal="right" vertical="center" wrapText="1"/>
    </xf>
    <xf numFmtId="173" fontId="3" fillId="0" borderId="20" xfId="105" applyNumberFormat="1" applyFont="1" applyFill="1" applyBorder="1" applyAlignment="1">
      <alignment horizontal="right" vertical="center" wrapText="1"/>
    </xf>
    <xf numFmtId="0" fontId="17" fillId="0" borderId="0" xfId="94" applyFont="1" applyAlignment="1">
      <alignment wrapText="1"/>
      <protection/>
    </xf>
    <xf numFmtId="1" fontId="3" fillId="0" borderId="12" xfId="58" applyNumberFormat="1" applyFont="1" applyFill="1" applyBorder="1" applyAlignment="1">
      <alignment horizontal="right" vertical="center" wrapText="1"/>
    </xf>
    <xf numFmtId="173" fontId="3" fillId="0" borderId="20" xfId="58" applyNumberFormat="1" applyFont="1" applyFill="1" applyBorder="1" applyAlignment="1">
      <alignment horizontal="right" vertical="center" wrapText="1"/>
    </xf>
    <xf numFmtId="0" fontId="19" fillId="36" borderId="12" xfId="96" applyFont="1" applyFill="1" applyBorder="1" applyAlignment="1">
      <alignment horizontal="center" vertical="center" wrapText="1"/>
      <protection/>
    </xf>
    <xf numFmtId="0" fontId="19" fillId="36" borderId="12" xfId="96" applyFont="1" applyFill="1" applyBorder="1" applyAlignment="1">
      <alignment horizontal="left" vertical="center" wrapText="1"/>
      <protection/>
    </xf>
    <xf numFmtId="9" fontId="20" fillId="36" borderId="12" xfId="106" applyFont="1" applyFill="1" applyBorder="1" applyAlignment="1">
      <alignment horizontal="right" vertical="center"/>
    </xf>
    <xf numFmtId="0" fontId="3" fillId="36" borderId="12" xfId="96" applyFont="1" applyFill="1" applyBorder="1" applyAlignment="1">
      <alignment horizontal="right" vertical="center"/>
      <protection/>
    </xf>
    <xf numFmtId="49" fontId="2" fillId="36" borderId="12" xfId="96" applyNumberFormat="1" applyFont="1" applyFill="1" applyBorder="1" applyAlignment="1">
      <alignment horizontal="right" vertical="center"/>
      <protection/>
    </xf>
    <xf numFmtId="9" fontId="20" fillId="36" borderId="21" xfId="106" applyFont="1" applyFill="1" applyBorder="1" applyAlignment="1">
      <alignment horizontal="right" vertical="center"/>
    </xf>
    <xf numFmtId="173" fontId="20" fillId="36" borderId="21" xfId="106" applyNumberFormat="1" applyFont="1" applyFill="1" applyBorder="1" applyAlignment="1">
      <alignment horizontal="right" vertical="center"/>
    </xf>
    <xf numFmtId="173" fontId="20" fillId="36" borderId="22" xfId="105" applyNumberFormat="1" applyFont="1" applyFill="1" applyBorder="1" applyAlignment="1">
      <alignment horizontal="right" vertical="center"/>
    </xf>
    <xf numFmtId="0" fontId="3" fillId="0" borderId="12" xfId="96" applyFont="1" applyFill="1" applyBorder="1" applyAlignment="1">
      <alignment horizontal="center" vertical="center"/>
      <protection/>
    </xf>
    <xf numFmtId="9" fontId="3" fillId="0" borderId="12" xfId="106" applyFont="1" applyFill="1" applyBorder="1" applyAlignment="1">
      <alignment vertical="center"/>
    </xf>
    <xf numFmtId="173" fontId="3" fillId="0" borderId="12" xfId="105" applyNumberFormat="1" applyFont="1" applyFill="1" applyBorder="1" applyAlignment="1">
      <alignment vertical="center"/>
    </xf>
    <xf numFmtId="9" fontId="3" fillId="0" borderId="12" xfId="96" applyNumberFormat="1" applyFont="1" applyFill="1" applyBorder="1">
      <alignment vertical="center"/>
      <protection/>
    </xf>
    <xf numFmtId="9" fontId="20" fillId="36" borderId="12" xfId="96" applyNumberFormat="1" applyFont="1" applyFill="1" applyBorder="1" applyAlignment="1">
      <alignment horizontal="right" vertical="center"/>
      <protection/>
    </xf>
    <xf numFmtId="9" fontId="20" fillId="36" borderId="23" xfId="106" applyFont="1" applyFill="1" applyBorder="1" applyAlignment="1">
      <alignment horizontal="right" vertical="center"/>
    </xf>
    <xf numFmtId="9" fontId="3" fillId="36" borderId="23" xfId="106" applyFont="1" applyFill="1" applyBorder="1" applyAlignment="1">
      <alignment horizontal="right" vertical="center"/>
    </xf>
    <xf numFmtId="173" fontId="20" fillId="36" borderId="23" xfId="106" applyNumberFormat="1" applyFont="1" applyFill="1" applyBorder="1" applyAlignment="1">
      <alignment horizontal="right" vertical="center"/>
    </xf>
    <xf numFmtId="173" fontId="20" fillId="36" borderId="24" xfId="106" applyNumberFormat="1" applyFont="1" applyFill="1" applyBorder="1" applyAlignment="1">
      <alignment horizontal="right" vertical="center"/>
    </xf>
    <xf numFmtId="0" fontId="3" fillId="0" borderId="12" xfId="96" applyFont="1" applyFill="1" applyBorder="1" applyAlignment="1">
      <alignment horizontal="left" vertical="center"/>
      <protection/>
    </xf>
    <xf numFmtId="0" fontId="3" fillId="0" borderId="12" xfId="96" applyFont="1" applyFill="1" applyBorder="1">
      <alignment vertical="center"/>
      <protection/>
    </xf>
    <xf numFmtId="178" fontId="3" fillId="0" borderId="12" xfId="96" applyNumberFormat="1" applyFont="1" applyFill="1" applyBorder="1">
      <alignment vertical="center"/>
      <protection/>
    </xf>
    <xf numFmtId="173" fontId="3" fillId="0" borderId="12" xfId="106" applyNumberFormat="1" applyFont="1" applyFill="1" applyBorder="1" applyAlignment="1">
      <alignment vertical="center"/>
    </xf>
    <xf numFmtId="9" fontId="3" fillId="0" borderId="23" xfId="105" applyFont="1" applyFill="1" applyBorder="1" applyAlignment="1">
      <alignment vertical="center"/>
    </xf>
    <xf numFmtId="178" fontId="3" fillId="0" borderId="23" xfId="96" applyNumberFormat="1" applyFont="1" applyFill="1" applyBorder="1">
      <alignment vertical="center"/>
      <protection/>
    </xf>
    <xf numFmtId="173" fontId="3" fillId="0" borderId="24" xfId="105" applyNumberFormat="1" applyFont="1" applyFill="1" applyBorder="1" applyAlignment="1">
      <alignment horizontal="right" vertical="center" wrapText="1"/>
    </xf>
    <xf numFmtId="0" fontId="19" fillId="36" borderId="25" xfId="96" applyFont="1" applyFill="1" applyBorder="1" applyAlignment="1">
      <alignment horizontal="center" vertical="center" wrapText="1"/>
      <protection/>
    </xf>
    <xf numFmtId="0" fontId="19" fillId="36" borderId="21" xfId="96" applyFont="1" applyFill="1" applyBorder="1" applyAlignment="1">
      <alignment horizontal="left" vertical="center" wrapText="1"/>
      <protection/>
    </xf>
    <xf numFmtId="0" fontId="3" fillId="36" borderId="21" xfId="96" applyFont="1" applyFill="1" applyBorder="1" applyAlignment="1">
      <alignment horizontal="right" vertical="center"/>
      <protection/>
    </xf>
    <xf numFmtId="173" fontId="20" fillId="36" borderId="22" xfId="106" applyNumberFormat="1" applyFont="1" applyFill="1" applyBorder="1" applyAlignment="1">
      <alignment horizontal="right" vertical="center"/>
    </xf>
    <xf numFmtId="0" fontId="3" fillId="0" borderId="16" xfId="96" applyFont="1" applyFill="1" applyBorder="1" applyAlignment="1">
      <alignment horizontal="center" vertical="center" wrapText="1"/>
      <protection/>
    </xf>
    <xf numFmtId="0" fontId="3" fillId="0" borderId="17" xfId="96" applyFont="1" applyFill="1" applyBorder="1" applyAlignment="1">
      <alignment horizontal="left" vertical="center" wrapText="1"/>
      <protection/>
    </xf>
    <xf numFmtId="0" fontId="3" fillId="0" borderId="17" xfId="96" applyFont="1" applyFill="1" applyBorder="1" applyAlignment="1">
      <alignment horizontal="left" vertical="center"/>
      <protection/>
    </xf>
    <xf numFmtId="0" fontId="3" fillId="0" borderId="17" xfId="96" applyFont="1" applyFill="1" applyBorder="1">
      <alignment vertical="center"/>
      <protection/>
    </xf>
    <xf numFmtId="0" fontId="21" fillId="0" borderId="17" xfId="96" applyFont="1" applyFill="1" applyBorder="1">
      <alignment vertical="center"/>
      <protection/>
    </xf>
    <xf numFmtId="0" fontId="21" fillId="0" borderId="18" xfId="96" applyFont="1" applyFill="1" applyBorder="1">
      <alignment vertical="center"/>
      <protection/>
    </xf>
    <xf numFmtId="0" fontId="22" fillId="10" borderId="25" xfId="96" applyFont="1" applyFill="1" applyBorder="1" applyAlignment="1">
      <alignment horizontal="center" vertical="center" wrapText="1"/>
      <protection/>
    </xf>
    <xf numFmtId="0" fontId="22" fillId="10" borderId="21" xfId="96" applyFont="1" applyFill="1" applyBorder="1" applyAlignment="1">
      <alignment horizontal="left" vertical="center" wrapText="1"/>
      <protection/>
    </xf>
    <xf numFmtId="0" fontId="3" fillId="10" borderId="21" xfId="96" applyFont="1" applyFill="1" applyBorder="1" applyAlignment="1">
      <alignment horizontal="left" vertical="center"/>
      <protection/>
    </xf>
    <xf numFmtId="0" fontId="3" fillId="10" borderId="21" xfId="96" applyFont="1" applyFill="1" applyBorder="1">
      <alignment vertical="center"/>
      <protection/>
    </xf>
    <xf numFmtId="0" fontId="23" fillId="10" borderId="21" xfId="96" applyFont="1" applyFill="1" applyBorder="1">
      <alignment vertical="center"/>
      <protection/>
    </xf>
    <xf numFmtId="173" fontId="23" fillId="10" borderId="22" xfId="96" applyNumberFormat="1" applyFont="1" applyFill="1" applyBorder="1">
      <alignment vertical="center"/>
      <protection/>
    </xf>
    <xf numFmtId="9" fontId="17" fillId="0" borderId="0" xfId="94" applyNumberFormat="1" applyFont="1">
      <alignment/>
      <protection/>
    </xf>
    <xf numFmtId="0" fontId="3" fillId="0" borderId="0" xfId="96" applyFont="1" applyFill="1" applyBorder="1" applyAlignment="1">
      <alignment horizontal="left" vertical="center"/>
      <protection/>
    </xf>
    <xf numFmtId="0" fontId="3" fillId="0" borderId="0" xfId="96" applyFont="1" applyFill="1" applyBorder="1">
      <alignment vertical="center"/>
      <protection/>
    </xf>
    <xf numFmtId="0" fontId="23" fillId="0" borderId="0" xfId="96" applyFont="1" applyFill="1" applyBorder="1">
      <alignment vertical="center"/>
      <protection/>
    </xf>
    <xf numFmtId="9" fontId="23" fillId="0" borderId="0" xfId="96" applyNumberFormat="1" applyFont="1" applyFill="1" applyBorder="1">
      <alignment vertical="center"/>
      <protection/>
    </xf>
    <xf numFmtId="0" fontId="3" fillId="0" borderId="12" xfId="96" applyFont="1" applyFill="1" applyBorder="1" applyAlignment="1">
      <alignment vertical="top" wrapText="1"/>
      <protection/>
    </xf>
    <xf numFmtId="0" fontId="19" fillId="0" borderId="0" xfId="96" applyFont="1" applyFill="1">
      <alignment vertical="center"/>
      <protection/>
    </xf>
    <xf numFmtId="0" fontId="17" fillId="0" borderId="0" xfId="94" applyFont="1" applyFill="1">
      <alignment/>
      <protection/>
    </xf>
    <xf numFmtId="0" fontId="3" fillId="0" borderId="0" xfId="96" applyFont="1" applyFill="1">
      <alignment vertical="center"/>
      <protection/>
    </xf>
    <xf numFmtId="179" fontId="17" fillId="0" borderId="0" xfId="58" applyNumberFormat="1" applyFont="1" applyFill="1" applyAlignment="1">
      <alignment/>
    </xf>
    <xf numFmtId="179" fontId="17" fillId="0" borderId="0" xfId="94" applyNumberFormat="1" applyFont="1" applyFill="1">
      <alignment/>
      <protection/>
    </xf>
    <xf numFmtId="180" fontId="17" fillId="0" borderId="0" xfId="94" applyNumberFormat="1" applyFont="1" applyFill="1">
      <alignment/>
      <protection/>
    </xf>
    <xf numFmtId="0" fontId="24" fillId="0" borderId="0" xfId="96" applyFont="1" applyFill="1" applyAlignment="1">
      <alignment vertical="center" wrapText="1"/>
      <protection/>
    </xf>
    <xf numFmtId="0" fontId="33" fillId="0" borderId="12" xfId="93" applyFont="1" applyFill="1" applyBorder="1" applyAlignment="1">
      <alignment horizontal="center" vertical="center"/>
      <protection/>
    </xf>
    <xf numFmtId="9" fontId="33" fillId="0" borderId="12" xfId="99" applyFont="1" applyFill="1" applyBorder="1" applyAlignment="1">
      <alignment horizontal="center" vertical="center"/>
    </xf>
    <xf numFmtId="0" fontId="33" fillId="0" borderId="26" xfId="93" applyFont="1" applyFill="1" applyBorder="1" applyAlignment="1">
      <alignment horizontal="center" vertical="center"/>
      <protection/>
    </xf>
    <xf numFmtId="0" fontId="33" fillId="0" borderId="0" xfId="93" applyFont="1" applyFill="1" applyAlignment="1">
      <alignment horizontal="center" vertical="center"/>
      <protection/>
    </xf>
    <xf numFmtId="0" fontId="2" fillId="4" borderId="12" xfId="103" applyNumberFormat="1" applyFont="1" applyFill="1" applyBorder="1" applyAlignment="1">
      <alignment horizontal="center" vertical="center"/>
    </xf>
    <xf numFmtId="49" fontId="2" fillId="4" borderId="12" xfId="57" applyNumberFormat="1" applyFont="1" applyFill="1" applyBorder="1" applyAlignment="1">
      <alignment horizontal="center" vertical="center"/>
    </xf>
    <xf numFmtId="0" fontId="3" fillId="0" borderId="0" xfId="96" applyFont="1" applyFill="1" applyAlignment="1" quotePrefix="1">
      <alignment horizontal="left" vertical="center" wrapText="1"/>
      <protection/>
    </xf>
    <xf numFmtId="0" fontId="15" fillId="0" borderId="0" xfId="94" applyAlignment="1">
      <alignment wrapText="1"/>
      <protection/>
    </xf>
    <xf numFmtId="0" fontId="14" fillId="0" borderId="0" xfId="94" applyFont="1" applyAlignment="1">
      <alignment wrapText="1"/>
      <protection/>
    </xf>
    <xf numFmtId="0" fontId="14" fillId="0" borderId="0" xfId="96" applyFont="1" applyFill="1" applyBorder="1" applyAlignment="1">
      <alignment horizontal="center" vertical="center" wrapText="1"/>
      <protection/>
    </xf>
    <xf numFmtId="0" fontId="22" fillId="0" borderId="0" xfId="96" applyFont="1" applyFill="1" applyBorder="1" applyAlignment="1">
      <alignment horizontal="left" vertical="center" wrapText="1"/>
      <protection/>
    </xf>
    <xf numFmtId="0" fontId="17" fillId="0" borderId="0" xfId="94" applyFont="1" applyFill="1" applyAlignment="1">
      <alignment wrapText="1"/>
      <protection/>
    </xf>
    <xf numFmtId="0" fontId="3" fillId="0" borderId="0" xfId="96" applyFont="1" applyFill="1" applyAlignment="1">
      <alignment horizontal="left" vertical="center" wrapText="1"/>
      <protection/>
    </xf>
    <xf numFmtId="0" fontId="3" fillId="33" borderId="12" xfId="79" applyFont="1" applyFill="1" applyBorder="1" applyAlignment="1">
      <alignment vertical="center" wrapText="1"/>
      <protection/>
    </xf>
    <xf numFmtId="0" fontId="28" fillId="0" borderId="0" xfId="79" applyFont="1" applyBorder="1" applyAlignment="1">
      <alignment horizontal="center" vertical="center"/>
      <protection/>
    </xf>
    <xf numFmtId="0" fontId="3" fillId="0" borderId="0" xfId="79" applyAlignment="1">
      <alignment vertical="center"/>
      <protection/>
    </xf>
    <xf numFmtId="0" fontId="3" fillId="0" borderId="0" xfId="79">
      <alignment/>
      <protection/>
    </xf>
    <xf numFmtId="0" fontId="3" fillId="0" borderId="0" xfId="79" applyBorder="1" applyAlignment="1">
      <alignment vertical="center"/>
      <protection/>
    </xf>
    <xf numFmtId="0" fontId="3" fillId="0" borderId="0" xfId="79" applyBorder="1">
      <alignment/>
      <protection/>
    </xf>
    <xf numFmtId="0" fontId="16" fillId="0" borderId="12" xfId="79" applyFont="1" applyBorder="1" applyAlignment="1">
      <alignment horizontal="left" vertical="center"/>
      <protection/>
    </xf>
    <xf numFmtId="0" fontId="16" fillId="0" borderId="0" xfId="79" applyFont="1" applyBorder="1" applyAlignment="1">
      <alignment horizontal="left" vertical="center"/>
      <protection/>
    </xf>
    <xf numFmtId="0" fontId="3" fillId="0" borderId="12" xfId="79" applyBorder="1">
      <alignment/>
      <protection/>
    </xf>
    <xf numFmtId="0" fontId="2" fillId="34" borderId="12" xfId="79" applyFont="1" applyFill="1" applyBorder="1" applyAlignment="1">
      <alignment horizontal="center" vertical="center"/>
      <protection/>
    </xf>
    <xf numFmtId="0" fontId="8" fillId="0" borderId="12" xfId="81" applyFont="1" applyBorder="1" applyAlignment="1">
      <alignment wrapText="1"/>
      <protection/>
    </xf>
    <xf numFmtId="0" fontId="3" fillId="0" borderId="12" xfId="79" applyBorder="1" applyAlignment="1">
      <alignment vertical="center"/>
      <protection/>
    </xf>
    <xf numFmtId="0" fontId="18" fillId="0" borderId="12" xfId="79" applyFont="1" applyBorder="1" applyAlignment="1">
      <alignment vertical="center" wrapText="1"/>
      <protection/>
    </xf>
    <xf numFmtId="0" fontId="8" fillId="33" borderId="12" xfId="79" applyFont="1" applyFill="1" applyBorder="1" applyAlignment="1">
      <alignment horizontal="left" vertical="center" wrapText="1"/>
      <protection/>
    </xf>
    <xf numFmtId="0" fontId="3" fillId="0" borderId="12" xfId="79" applyBorder="1" applyAlignment="1">
      <alignment vertical="center" wrapText="1"/>
      <protection/>
    </xf>
    <xf numFmtId="0" fontId="26" fillId="33" borderId="12" xfId="81" applyFont="1" applyFill="1" applyBorder="1" applyAlignment="1">
      <alignment horizontal="left" vertical="center" wrapText="1"/>
      <protection/>
    </xf>
    <xf numFmtId="0" fontId="8" fillId="0" borderId="12" xfId="79" applyFont="1" applyBorder="1" applyAlignment="1">
      <alignment vertical="center" wrapText="1"/>
      <protection/>
    </xf>
    <xf numFmtId="0" fontId="3" fillId="33" borderId="26" xfId="79" applyFont="1" applyFill="1" applyBorder="1" applyAlignment="1">
      <alignment horizontal="left" vertical="center" wrapText="1"/>
      <protection/>
    </xf>
    <xf numFmtId="0" fontId="27" fillId="33" borderId="12" xfId="81" applyFont="1" applyFill="1" applyBorder="1" applyAlignment="1">
      <alignment vertical="center" wrapText="1"/>
      <protection/>
    </xf>
    <xf numFmtId="0" fontId="8" fillId="0" borderId="26" xfId="81" applyFont="1" applyBorder="1" applyAlignment="1">
      <alignment horizontal="left" vertical="center"/>
      <protection/>
    </xf>
    <xf numFmtId="0" fontId="8" fillId="0" borderId="26" xfId="81" applyFont="1" applyBorder="1" applyAlignment="1">
      <alignment horizontal="left" vertical="center" wrapText="1"/>
      <protection/>
    </xf>
    <xf numFmtId="0" fontId="18" fillId="0" borderId="12" xfId="79" applyFont="1" applyBorder="1" applyAlignment="1">
      <alignment vertical="center"/>
      <protection/>
    </xf>
    <xf numFmtId="0" fontId="25" fillId="33" borderId="26" xfId="79" applyFont="1" applyFill="1" applyBorder="1" applyAlignment="1">
      <alignment horizontal="left" vertical="center" wrapText="1"/>
      <protection/>
    </xf>
    <xf numFmtId="0" fontId="2" fillId="34" borderId="12" xfId="79" applyFont="1" applyFill="1" applyBorder="1" applyAlignment="1">
      <alignment horizontal="center" vertical="center" wrapText="1"/>
      <protection/>
    </xf>
    <xf numFmtId="0" fontId="9" fillId="34" borderId="26" xfId="79" applyFont="1" applyFill="1" applyBorder="1" applyAlignment="1">
      <alignment horizontal="center" vertical="center"/>
      <protection/>
    </xf>
    <xf numFmtId="9" fontId="8" fillId="0" borderId="23" xfId="93" applyNumberFormat="1" applyFont="1" applyFill="1" applyBorder="1" applyAlignment="1">
      <alignment horizontal="center" vertical="center" textRotation="90"/>
      <protection/>
    </xf>
    <xf numFmtId="0" fontId="8" fillId="0" borderId="23" xfId="93" applyFont="1" applyFill="1" applyBorder="1" applyAlignment="1">
      <alignment horizontal="center" vertical="center" wrapText="1"/>
      <protection/>
    </xf>
    <xf numFmtId="9" fontId="8" fillId="0" borderId="23" xfId="57" applyNumberFormat="1" applyFont="1" applyFill="1" applyBorder="1" applyAlignment="1" quotePrefix="1">
      <alignment horizontal="center" vertical="center" wrapText="1"/>
    </xf>
    <xf numFmtId="0" fontId="25" fillId="0" borderId="12" xfId="93" applyFont="1" applyFill="1" applyBorder="1" applyAlignment="1">
      <alignment vertical="center" wrapText="1"/>
      <protection/>
    </xf>
    <xf numFmtId="173" fontId="35" fillId="0" borderId="14" xfId="99" applyNumberFormat="1" applyFont="1" applyFill="1" applyBorder="1" applyAlignment="1">
      <alignment/>
    </xf>
    <xf numFmtId="173" fontId="12" fillId="10" borderId="4" xfId="99" applyNumberFormat="1" applyFont="1" applyFill="1" applyBorder="1" applyAlignment="1">
      <alignment vertical="center"/>
    </xf>
    <xf numFmtId="173" fontId="33" fillId="0" borderId="12" xfId="99" applyNumberFormat="1" applyFont="1" applyFill="1" applyBorder="1" applyAlignment="1">
      <alignment horizontal="center"/>
    </xf>
    <xf numFmtId="173" fontId="8" fillId="35" borderId="12" xfId="99" applyNumberFormat="1" applyFont="1" applyFill="1" applyBorder="1" applyAlignment="1">
      <alignment horizontal="center" vertical="center" wrapText="1"/>
    </xf>
    <xf numFmtId="173" fontId="32" fillId="34" borderId="12" xfId="99" applyNumberFormat="1" applyFont="1" applyFill="1" applyBorder="1" applyAlignment="1">
      <alignment horizontal="center" vertical="center" wrapText="1"/>
    </xf>
    <xf numFmtId="173" fontId="33" fillId="35" borderId="12" xfId="99" applyNumberFormat="1" applyFont="1" applyFill="1" applyBorder="1" applyAlignment="1">
      <alignment horizontal="center" vertical="center" wrapText="1"/>
    </xf>
    <xf numFmtId="173" fontId="32" fillId="34" borderId="12" xfId="99" applyNumberFormat="1" applyFont="1" applyFill="1" applyBorder="1" applyAlignment="1">
      <alignment horizontal="center" vertical="center" wrapText="1"/>
    </xf>
    <xf numFmtId="173" fontId="3" fillId="35" borderId="12" xfId="99" applyNumberFormat="1" applyFont="1" applyFill="1" applyBorder="1" applyAlignment="1">
      <alignment horizontal="center" vertical="center" wrapText="1"/>
    </xf>
    <xf numFmtId="173" fontId="8" fillId="35" borderId="12" xfId="99" applyNumberFormat="1" applyFont="1" applyFill="1" applyBorder="1" applyAlignment="1">
      <alignment horizontal="center" vertical="center" wrapText="1"/>
    </xf>
    <xf numFmtId="173" fontId="8" fillId="0" borderId="0" xfId="99" applyNumberFormat="1" applyFont="1" applyFill="1" applyAlignment="1">
      <alignment/>
    </xf>
    <xf numFmtId="9" fontId="3" fillId="0" borderId="12" xfId="99" applyFont="1" applyFill="1" applyBorder="1" applyAlignment="1">
      <alignment horizontal="center" vertical="center" wrapText="1"/>
    </xf>
    <xf numFmtId="0" fontId="8" fillId="0" borderId="12" xfId="93" applyFont="1" applyFill="1" applyBorder="1" applyAlignment="1" quotePrefix="1">
      <alignment vertical="center" wrapText="1"/>
      <protection/>
    </xf>
    <xf numFmtId="0" fontId="25" fillId="0" borderId="0" xfId="93" applyFont="1" applyFill="1">
      <alignment/>
      <protection/>
    </xf>
    <xf numFmtId="0" fontId="25" fillId="0" borderId="12" xfId="93" applyFont="1" applyFill="1" applyBorder="1" applyAlignment="1">
      <alignment horizontal="left" vertical="center" wrapText="1"/>
      <protection/>
    </xf>
    <xf numFmtId="0" fontId="8" fillId="0" borderId="12" xfId="93" applyFont="1" applyFill="1" applyBorder="1" applyAlignment="1">
      <alignment horizontal="center" vertical="center"/>
      <protection/>
    </xf>
    <xf numFmtId="0" fontId="8" fillId="0" borderId="12" xfId="93" applyFont="1" applyFill="1" applyBorder="1" applyAlignment="1">
      <alignment horizontal="center"/>
      <protection/>
    </xf>
    <xf numFmtId="0" fontId="34" fillId="0" borderId="12" xfId="93" applyFont="1" applyFill="1" applyBorder="1" applyAlignment="1">
      <alignment horizontal="center"/>
      <protection/>
    </xf>
    <xf numFmtId="0" fontId="8" fillId="0" borderId="12" xfId="93" applyFont="1" applyFill="1" applyBorder="1" applyAlignment="1" quotePrefix="1">
      <alignment wrapText="1"/>
      <protection/>
    </xf>
    <xf numFmtId="43" fontId="8" fillId="0" borderId="12" xfId="93" applyNumberFormat="1" applyFont="1" applyFill="1" applyBorder="1">
      <alignment/>
      <protection/>
    </xf>
    <xf numFmtId="9" fontId="8" fillId="38" borderId="15" xfId="93" applyNumberFormat="1" applyFont="1" applyFill="1" applyBorder="1" applyAlignment="1">
      <alignment horizontal="center" vertical="center" textRotation="90"/>
      <protection/>
    </xf>
    <xf numFmtId="0" fontId="8" fillId="38" borderId="23" xfId="93" applyFont="1" applyFill="1" applyBorder="1" applyAlignment="1">
      <alignment horizontal="center" vertical="center" wrapText="1"/>
      <protection/>
    </xf>
    <xf numFmtId="9" fontId="8" fillId="38" borderId="23" xfId="93" applyNumberFormat="1" applyFont="1" applyFill="1" applyBorder="1" applyAlignment="1">
      <alignment horizontal="center" vertical="center" wrapText="1"/>
      <protection/>
    </xf>
    <xf numFmtId="0" fontId="3" fillId="38" borderId="12" xfId="93" applyFont="1" applyFill="1" applyBorder="1" applyAlignment="1">
      <alignment vertical="center" wrapText="1"/>
      <protection/>
    </xf>
    <xf numFmtId="9" fontId="8" fillId="38" borderId="12" xfId="93" applyNumberFormat="1" applyFont="1" applyFill="1" applyBorder="1" applyAlignment="1">
      <alignment vertical="center" wrapText="1"/>
      <protection/>
    </xf>
    <xf numFmtId="173" fontId="8" fillId="38" borderId="12" xfId="99" applyNumberFormat="1" applyFont="1" applyFill="1" applyBorder="1" applyAlignment="1">
      <alignment horizontal="center" vertical="center" wrapText="1"/>
    </xf>
    <xf numFmtId="174" fontId="8" fillId="38" borderId="12" xfId="57" applyNumberFormat="1" applyFont="1" applyFill="1" applyBorder="1" applyAlignment="1">
      <alignment horizontal="center" vertical="center" wrapText="1"/>
    </xf>
    <xf numFmtId="43" fontId="8" fillId="38" borderId="12" xfId="57" applyNumberFormat="1" applyFont="1" applyFill="1" applyBorder="1" applyAlignment="1">
      <alignment horizontal="center" vertical="center" wrapText="1"/>
    </xf>
    <xf numFmtId="0" fontId="8" fillId="38" borderId="12" xfId="57" applyNumberFormat="1" applyFont="1" applyFill="1" applyBorder="1" applyAlignment="1">
      <alignment horizontal="center" vertical="center" wrapText="1"/>
    </xf>
    <xf numFmtId="0" fontId="8" fillId="38" borderId="12" xfId="93" applyFont="1" applyFill="1" applyBorder="1" applyAlignment="1">
      <alignment vertical="center" wrapText="1"/>
      <protection/>
    </xf>
    <xf numFmtId="0" fontId="8" fillId="38" borderId="12" xfId="93" applyFont="1" applyFill="1" applyBorder="1">
      <alignment/>
      <protection/>
    </xf>
    <xf numFmtId="172" fontId="3" fillId="38" borderId="12" xfId="49" applyFont="1" applyFill="1" applyBorder="1" applyAlignment="1">
      <alignment horizontal="center" vertical="center" wrapText="1"/>
    </xf>
    <xf numFmtId="9" fontId="8" fillId="38" borderId="12" xfId="99" applyFont="1" applyFill="1" applyBorder="1" applyAlignment="1">
      <alignment/>
    </xf>
    <xf numFmtId="0" fontId="8" fillId="38" borderId="12" xfId="93" applyFont="1" applyFill="1" applyBorder="1" applyAlignment="1">
      <alignment horizontal="center"/>
      <protection/>
    </xf>
    <xf numFmtId="0" fontId="8" fillId="38" borderId="0" xfId="93" applyFont="1" applyFill="1">
      <alignment/>
      <protection/>
    </xf>
    <xf numFmtId="0" fontId="25" fillId="2" borderId="12" xfId="93" applyFont="1" applyFill="1" applyBorder="1" applyAlignment="1">
      <alignment vertical="center" wrapText="1"/>
      <protection/>
    </xf>
    <xf numFmtId="9" fontId="8" fillId="2" borderId="12" xfId="103" applyFont="1" applyFill="1" applyBorder="1" applyAlignment="1">
      <alignment horizontal="center" vertical="center" wrapText="1"/>
    </xf>
    <xf numFmtId="173" fontId="8" fillId="2" borderId="12" xfId="99" applyNumberFormat="1" applyFont="1" applyFill="1" applyBorder="1" applyAlignment="1">
      <alignment horizontal="center" vertical="center" wrapText="1"/>
    </xf>
    <xf numFmtId="174" fontId="8" fillId="2" borderId="12" xfId="57" applyNumberFormat="1" applyFont="1" applyFill="1" applyBorder="1" applyAlignment="1">
      <alignment horizontal="center" vertical="center" wrapText="1"/>
    </xf>
    <xf numFmtId="43" fontId="8" fillId="2" borderId="12" xfId="57" applyNumberFormat="1" applyFont="1" applyFill="1" applyBorder="1" applyAlignment="1">
      <alignment horizontal="center" vertical="center" wrapText="1"/>
    </xf>
    <xf numFmtId="0" fontId="8" fillId="2" borderId="12" xfId="57" applyNumberFormat="1" applyFont="1" applyFill="1" applyBorder="1" applyAlignment="1">
      <alignment horizontal="center" vertical="center" wrapText="1"/>
    </xf>
    <xf numFmtId="0" fontId="8" fillId="2" borderId="12" xfId="93" applyFont="1" applyFill="1" applyBorder="1" applyAlignment="1">
      <alignment vertical="center" wrapText="1"/>
      <protection/>
    </xf>
    <xf numFmtId="0" fontId="8" fillId="2" borderId="12" xfId="93" applyFont="1" applyFill="1" applyBorder="1">
      <alignment/>
      <protection/>
    </xf>
    <xf numFmtId="172" fontId="3" fillId="2" borderId="12" xfId="49" applyFont="1" applyFill="1" applyBorder="1" applyAlignment="1">
      <alignment horizontal="center" vertical="center" wrapText="1"/>
    </xf>
    <xf numFmtId="9" fontId="8" fillId="2" borderId="12" xfId="99" applyFont="1" applyFill="1" applyBorder="1" applyAlignment="1">
      <alignment/>
    </xf>
    <xf numFmtId="0" fontId="8" fillId="2" borderId="12" xfId="93" applyFont="1" applyFill="1" applyBorder="1" applyAlignment="1">
      <alignment horizontal="center"/>
      <protection/>
    </xf>
    <xf numFmtId="0" fontId="8" fillId="2" borderId="0" xfId="93" applyFont="1" applyFill="1">
      <alignment/>
      <protection/>
    </xf>
    <xf numFmtId="0" fontId="8" fillId="0" borderId="13" xfId="93"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3" xfId="93" applyNumberFormat="1" applyFont="1" applyFill="1" applyBorder="1" applyAlignment="1" quotePrefix="1">
      <alignment horizontal="center" vertical="center" wrapText="1"/>
      <protection/>
    </xf>
    <xf numFmtId="0" fontId="28" fillId="0" borderId="14" xfId="93" applyFont="1" applyFill="1" applyBorder="1" applyAlignment="1">
      <alignment/>
      <protection/>
    </xf>
    <xf numFmtId="0" fontId="2" fillId="0" borderId="12" xfId="93" applyFont="1" applyFill="1" applyBorder="1" applyAlignment="1">
      <alignment horizontal="center"/>
      <protection/>
    </xf>
    <xf numFmtId="10" fontId="18" fillId="34" borderId="12" xfId="103" applyNumberFormat="1" applyFont="1" applyFill="1" applyBorder="1" applyAlignment="1">
      <alignment horizontal="center" vertical="center" wrapText="1"/>
    </xf>
    <xf numFmtId="10" fontId="19" fillId="34" borderId="12" xfId="103" applyNumberFormat="1" applyFont="1" applyFill="1" applyBorder="1" applyAlignment="1">
      <alignment horizontal="center" vertical="center" wrapText="1"/>
    </xf>
    <xf numFmtId="10" fontId="3" fillId="0" borderId="12" xfId="103" applyNumberFormat="1" applyFont="1" applyFill="1" applyBorder="1" applyAlignment="1">
      <alignment horizontal="center" vertical="center" wrapText="1"/>
    </xf>
    <xf numFmtId="1" fontId="3" fillId="0" borderId="12" xfId="103" applyNumberFormat="1" applyFont="1" applyFill="1" applyBorder="1" applyAlignment="1">
      <alignment horizontal="center" vertical="center" wrapText="1"/>
    </xf>
    <xf numFmtId="179" fontId="3" fillId="0" borderId="12" xfId="49" applyNumberFormat="1" applyFont="1" applyFill="1" applyBorder="1" applyAlignment="1">
      <alignment horizontal="center" vertical="center" wrapText="1"/>
    </xf>
    <xf numFmtId="9" fontId="3" fillId="0" borderId="12" xfId="99" applyNumberFormat="1" applyFont="1" applyFill="1" applyBorder="1" applyAlignment="1">
      <alignment horizontal="center" vertical="center" wrapText="1"/>
    </xf>
    <xf numFmtId="10" fontId="3" fillId="0" borderId="0" xfId="93" applyNumberFormat="1" applyFont="1" applyFill="1">
      <alignment/>
      <protection/>
    </xf>
    <xf numFmtId="0" fontId="8" fillId="0" borderId="13" xfId="93" applyFont="1" applyFill="1" applyBorder="1" applyAlignment="1">
      <alignment vertical="center" wrapText="1"/>
      <protection/>
    </xf>
    <xf numFmtId="0" fontId="8" fillId="0" borderId="12" xfId="93" applyFont="1" applyFill="1" applyBorder="1" applyAlignment="1">
      <alignment horizontal="center" vertical="center" wrapText="1"/>
      <protection/>
    </xf>
    <xf numFmtId="0" fontId="8" fillId="0" borderId="27" xfId="93" applyFont="1" applyFill="1" applyBorder="1" applyAlignment="1">
      <alignment horizontal="center" vertical="center"/>
      <protection/>
    </xf>
    <xf numFmtId="0" fontId="33" fillId="3" borderId="12" xfId="93" applyFont="1" applyFill="1" applyBorder="1" applyAlignment="1">
      <alignment horizontal="center"/>
      <protection/>
    </xf>
    <xf numFmtId="0" fontId="8" fillId="3" borderId="12" xfId="93" applyFont="1" applyFill="1" applyBorder="1" applyAlignment="1">
      <alignment horizontal="center"/>
      <protection/>
    </xf>
    <xf numFmtId="0" fontId="8" fillId="0" borderId="12" xfId="93" applyFont="1" applyFill="1" applyBorder="1" applyAlignment="1">
      <alignment horizontal="center" wrapText="1"/>
      <protection/>
    </xf>
    <xf numFmtId="0" fontId="8" fillId="0" borderId="28" xfId="93" applyFont="1" applyFill="1" applyBorder="1" applyAlignment="1">
      <alignment vertical="center" wrapText="1"/>
      <protection/>
    </xf>
    <xf numFmtId="0" fontId="8" fillId="0" borderId="26" xfId="93" applyFont="1" applyFill="1" applyBorder="1" applyAlignment="1">
      <alignment horizontal="center"/>
      <protection/>
    </xf>
    <xf numFmtId="0" fontId="8" fillId="38" borderId="26" xfId="93" applyFont="1" applyFill="1" applyBorder="1" applyAlignment="1">
      <alignment horizontal="center"/>
      <protection/>
    </xf>
    <xf numFmtId="0" fontId="8" fillId="2" borderId="26" xfId="93" applyFont="1" applyFill="1" applyBorder="1" applyAlignment="1">
      <alignment horizontal="center"/>
      <protection/>
    </xf>
    <xf numFmtId="0" fontId="34" fillId="0" borderId="26" xfId="93" applyFont="1" applyFill="1" applyBorder="1" applyAlignment="1">
      <alignment horizontal="center"/>
      <protection/>
    </xf>
    <xf numFmtId="0" fontId="33" fillId="0" borderId="26" xfId="93" applyFont="1" applyFill="1" applyBorder="1" applyAlignment="1">
      <alignment horizontal="center"/>
      <protection/>
    </xf>
    <xf numFmtId="0" fontId="32" fillId="0" borderId="26" xfId="93" applyFont="1" applyFill="1" applyBorder="1" applyAlignment="1">
      <alignment horizontal="center"/>
      <protection/>
    </xf>
    <xf numFmtId="0" fontId="32" fillId="34" borderId="26" xfId="93" applyFont="1" applyFill="1" applyBorder="1" applyAlignment="1">
      <alignment horizontal="center" vertical="center" wrapText="1"/>
      <protection/>
    </xf>
    <xf numFmtId="0" fontId="8" fillId="0" borderId="29" xfId="93" applyFont="1" applyFill="1" applyBorder="1" applyAlignment="1">
      <alignment horizontal="center" vertical="center" wrapText="1"/>
      <protection/>
    </xf>
    <xf numFmtId="0" fontId="8" fillId="0" borderId="30" xfId="93" applyFont="1" applyFill="1" applyBorder="1" applyAlignment="1">
      <alignment horizontal="center"/>
      <protection/>
    </xf>
    <xf numFmtId="0" fontId="8" fillId="38" borderId="30" xfId="93" applyFont="1" applyFill="1" applyBorder="1" applyAlignment="1">
      <alignment horizontal="center"/>
      <protection/>
    </xf>
    <xf numFmtId="0" fontId="8" fillId="2" borderId="30" xfId="93" applyFont="1" applyFill="1" applyBorder="1" applyAlignment="1">
      <alignment horizontal="center"/>
      <protection/>
    </xf>
    <xf numFmtId="0" fontId="34" fillId="0" borderId="30" xfId="93" applyFont="1" applyFill="1" applyBorder="1" applyAlignment="1">
      <alignment horizontal="center"/>
      <protection/>
    </xf>
    <xf numFmtId="0" fontId="33" fillId="0" borderId="30" xfId="93" applyFont="1" applyFill="1" applyBorder="1" applyAlignment="1">
      <alignment horizontal="center"/>
      <protection/>
    </xf>
    <xf numFmtId="0" fontId="32" fillId="0" borderId="30" xfId="93" applyFont="1" applyFill="1" applyBorder="1" applyAlignment="1">
      <alignment horizontal="center"/>
      <protection/>
    </xf>
    <xf numFmtId="0" fontId="33" fillId="3" borderId="30" xfId="93" applyFont="1" applyFill="1" applyBorder="1" applyAlignment="1">
      <alignment horizontal="center"/>
      <protection/>
    </xf>
    <xf numFmtId="0" fontId="32" fillId="34" borderId="30" xfId="93" applyFont="1" applyFill="1" applyBorder="1" applyAlignment="1">
      <alignment horizontal="center" vertical="center" wrapText="1"/>
      <protection/>
    </xf>
    <xf numFmtId="0" fontId="8" fillId="0" borderId="23" xfId="93" applyFont="1" applyFill="1" applyBorder="1" applyAlignment="1">
      <alignment horizontal="center" vertical="center"/>
      <protection/>
    </xf>
    <xf numFmtId="0" fontId="33" fillId="3" borderId="31" xfId="93" applyFont="1" applyFill="1" applyBorder="1" applyAlignment="1">
      <alignment horizontal="center"/>
      <protection/>
    </xf>
    <xf numFmtId="0" fontId="8" fillId="3" borderId="31" xfId="93" applyFont="1" applyFill="1" applyBorder="1" applyAlignment="1">
      <alignment horizontal="center"/>
      <protection/>
    </xf>
    <xf numFmtId="0" fontId="32" fillId="0" borderId="32" xfId="93" applyFont="1" applyFill="1" applyBorder="1" applyAlignment="1">
      <alignment horizontal="center"/>
      <protection/>
    </xf>
    <xf numFmtId="0" fontId="32" fillId="0" borderId="33" xfId="93" applyFont="1" applyFill="1" applyBorder="1" applyAlignment="1">
      <alignment horizontal="center"/>
      <protection/>
    </xf>
    <xf numFmtId="0" fontId="32" fillId="0" borderId="34" xfId="93" applyFont="1" applyFill="1" applyBorder="1" applyAlignment="1">
      <alignment horizontal="center"/>
      <protection/>
    </xf>
    <xf numFmtId="0" fontId="8" fillId="3" borderId="35" xfId="93" applyFont="1" applyFill="1" applyBorder="1" applyAlignment="1">
      <alignment horizontal="center" vertical="center" wrapText="1"/>
      <protection/>
    </xf>
    <xf numFmtId="0" fontId="8" fillId="3" borderId="13" xfId="93" applyFont="1" applyFill="1" applyBorder="1" applyAlignment="1">
      <alignment vertical="center" wrapText="1"/>
      <protection/>
    </xf>
    <xf numFmtId="0" fontId="8" fillId="3" borderId="36" xfId="93" applyFont="1" applyFill="1" applyBorder="1" applyAlignment="1">
      <alignment vertical="center" wrapText="1"/>
      <protection/>
    </xf>
    <xf numFmtId="0" fontId="8" fillId="3" borderId="37" xfId="93" applyFont="1" applyFill="1" applyBorder="1" applyAlignment="1">
      <alignment horizontal="center"/>
      <protection/>
    </xf>
    <xf numFmtId="0" fontId="34" fillId="3" borderId="31" xfId="93" applyFont="1" applyFill="1" applyBorder="1" applyAlignment="1">
      <alignment horizontal="center"/>
      <protection/>
    </xf>
    <xf numFmtId="0" fontId="34" fillId="3" borderId="12" xfId="93" applyFont="1" applyFill="1" applyBorder="1" applyAlignment="1">
      <alignment horizontal="center"/>
      <protection/>
    </xf>
    <xf numFmtId="0" fontId="34" fillId="3" borderId="37" xfId="93" applyFont="1" applyFill="1" applyBorder="1" applyAlignment="1">
      <alignment horizontal="center"/>
      <protection/>
    </xf>
    <xf numFmtId="0" fontId="33" fillId="3" borderId="37" xfId="93" applyFont="1" applyFill="1" applyBorder="1" applyAlignment="1">
      <alignment horizontal="center"/>
      <protection/>
    </xf>
    <xf numFmtId="0" fontId="33" fillId="3" borderId="12" xfId="93" applyFont="1" applyFill="1" applyBorder="1" applyAlignment="1">
      <alignment horizontal="left" wrapText="1"/>
      <protection/>
    </xf>
    <xf numFmtId="0" fontId="33" fillId="3" borderId="12" xfId="93" applyFont="1" applyFill="1" applyBorder="1" applyAlignment="1">
      <alignment horizontal="center" wrapText="1"/>
      <protection/>
    </xf>
    <xf numFmtId="9" fontId="33" fillId="3" borderId="37" xfId="93" applyNumberFormat="1" applyFont="1" applyFill="1" applyBorder="1" applyAlignment="1">
      <alignment horizontal="center"/>
      <protection/>
    </xf>
    <xf numFmtId="0" fontId="32" fillId="3" borderId="31" xfId="93" applyFont="1" applyFill="1" applyBorder="1" applyAlignment="1">
      <alignment horizontal="center"/>
      <protection/>
    </xf>
    <xf numFmtId="0" fontId="32" fillId="3" borderId="12" xfId="93" applyFont="1" applyFill="1" applyBorder="1" applyAlignment="1">
      <alignment horizontal="center"/>
      <protection/>
    </xf>
    <xf numFmtId="0" fontId="32" fillId="3" borderId="37" xfId="93" applyFont="1" applyFill="1" applyBorder="1" applyAlignment="1">
      <alignment horizontal="center"/>
      <protection/>
    </xf>
    <xf numFmtId="0" fontId="8" fillId="3" borderId="31" xfId="93" applyFont="1" applyFill="1" applyBorder="1" applyAlignment="1">
      <alignment horizontal="left"/>
      <protection/>
    </xf>
    <xf numFmtId="0" fontId="32" fillId="3" borderId="31" xfId="93" applyFont="1" applyFill="1" applyBorder="1" applyAlignment="1">
      <alignment horizontal="center" vertical="center" wrapText="1"/>
      <protection/>
    </xf>
    <xf numFmtId="0" fontId="32" fillId="3" borderId="12" xfId="93" applyFont="1" applyFill="1" applyBorder="1" applyAlignment="1">
      <alignment horizontal="center" vertical="center" wrapText="1"/>
      <protection/>
    </xf>
    <xf numFmtId="0" fontId="32" fillId="3" borderId="37" xfId="93" applyFont="1" applyFill="1" applyBorder="1" applyAlignment="1">
      <alignment horizontal="center" vertical="center" wrapText="1"/>
      <protection/>
    </xf>
    <xf numFmtId="0" fontId="33" fillId="3" borderId="31" xfId="93" applyFont="1" applyFill="1" applyBorder="1" applyAlignment="1">
      <alignment horizontal="left" wrapText="1"/>
      <protection/>
    </xf>
    <xf numFmtId="10" fontId="8" fillId="3" borderId="37" xfId="93" applyNumberFormat="1" applyFont="1" applyFill="1" applyBorder="1" applyAlignment="1">
      <alignment horizontal="center" wrapText="1"/>
      <protection/>
    </xf>
    <xf numFmtId="0" fontId="8" fillId="32" borderId="37" xfId="93" applyFont="1" applyFill="1" applyBorder="1" applyAlignment="1">
      <alignment horizontal="center" wrapText="1"/>
      <protection/>
    </xf>
    <xf numFmtId="9" fontId="8" fillId="3" borderId="37" xfId="93" applyNumberFormat="1" applyFont="1" applyFill="1" applyBorder="1" applyAlignment="1">
      <alignment horizontal="center"/>
      <protection/>
    </xf>
    <xf numFmtId="0" fontId="8" fillId="3" borderId="12" xfId="93" applyFont="1" applyFill="1" applyBorder="1" applyAlignment="1">
      <alignment horizontal="left" wrapText="1"/>
      <protection/>
    </xf>
    <xf numFmtId="0" fontId="8" fillId="3" borderId="0" xfId="93" applyFont="1" applyFill="1">
      <alignment/>
      <protection/>
    </xf>
    <xf numFmtId="0" fontId="8" fillId="3" borderId="0" xfId="93" applyFont="1" applyFill="1" applyAlignment="1">
      <alignment horizontal="center"/>
      <protection/>
    </xf>
    <xf numFmtId="0" fontId="8" fillId="3" borderId="0" xfId="93" applyFont="1" applyFill="1" applyAlignment="1">
      <alignment vertical="center"/>
      <protection/>
    </xf>
    <xf numFmtId="173" fontId="8" fillId="3" borderId="0" xfId="99" applyNumberFormat="1" applyFont="1" applyFill="1" applyAlignment="1">
      <alignment/>
    </xf>
    <xf numFmtId="10" fontId="3" fillId="3" borderId="0" xfId="93" applyNumberFormat="1" applyFont="1" applyFill="1">
      <alignment/>
      <protection/>
    </xf>
    <xf numFmtId="9" fontId="8" fillId="3" borderId="0" xfId="99" applyFont="1" applyFill="1" applyAlignment="1">
      <alignment/>
    </xf>
    <xf numFmtId="0" fontId="33" fillId="3" borderId="0" xfId="93" applyFont="1" applyFill="1">
      <alignment/>
      <protection/>
    </xf>
    <xf numFmtId="0" fontId="15" fillId="0" borderId="0" xfId="94" applyFont="1" applyAlignment="1">
      <alignment wrapText="1"/>
      <protection/>
    </xf>
    <xf numFmtId="0" fontId="33" fillId="3" borderId="31" xfId="93" applyFont="1" applyFill="1" applyBorder="1" applyAlignment="1">
      <alignment horizontal="left" vertical="center" wrapText="1"/>
      <protection/>
    </xf>
    <xf numFmtId="0" fontId="8" fillId="0" borderId="0" xfId="93" applyFont="1" applyFill="1" applyAlignment="1">
      <alignment vertical="center" wrapText="1"/>
      <protection/>
    </xf>
    <xf numFmtId="0" fontId="34" fillId="34" borderId="23" xfId="93" applyFont="1" applyFill="1" applyBorder="1" applyAlignment="1">
      <alignment vertical="center" wrapText="1"/>
      <protection/>
    </xf>
    <xf numFmtId="0" fontId="32" fillId="34" borderId="23" xfId="93" applyFont="1" applyFill="1" applyBorder="1" applyAlignment="1">
      <alignment vertical="center" wrapText="1"/>
      <protection/>
    </xf>
    <xf numFmtId="9" fontId="32" fillId="34" borderId="23" xfId="103" applyFont="1" applyFill="1" applyBorder="1" applyAlignment="1">
      <alignment horizontal="center" vertical="center" wrapText="1"/>
    </xf>
    <xf numFmtId="173" fontId="32" fillId="34" borderId="23" xfId="103" applyNumberFormat="1" applyFont="1" applyFill="1" applyBorder="1" applyAlignment="1">
      <alignment horizontal="center" vertical="center" wrapText="1"/>
    </xf>
    <xf numFmtId="10" fontId="32" fillId="34" borderId="23" xfId="103" applyNumberFormat="1" applyFont="1" applyFill="1" applyBorder="1" applyAlignment="1">
      <alignment horizontal="center" vertical="center" wrapText="1"/>
    </xf>
    <xf numFmtId="174" fontId="32" fillId="34" borderId="23" xfId="57" applyNumberFormat="1" applyFont="1" applyFill="1" applyBorder="1" applyAlignment="1">
      <alignment horizontal="center" vertical="center" wrapText="1"/>
    </xf>
    <xf numFmtId="0" fontId="32" fillId="34" borderId="23" xfId="57" applyNumberFormat="1" applyFont="1" applyFill="1" applyBorder="1" applyAlignment="1">
      <alignment horizontal="center" vertical="center" wrapText="1"/>
    </xf>
    <xf numFmtId="0" fontId="32" fillId="34" borderId="23" xfId="93" applyFont="1" applyFill="1" applyBorder="1">
      <alignment/>
      <protection/>
    </xf>
    <xf numFmtId="9" fontId="32" fillId="34" borderId="23" xfId="99" applyFont="1" applyFill="1" applyBorder="1" applyAlignment="1">
      <alignment/>
    </xf>
    <xf numFmtId="0" fontId="8" fillId="0" borderId="30" xfId="93" applyFont="1" applyFill="1" applyBorder="1" applyAlignment="1">
      <alignment horizontal="center" vertical="center" wrapText="1"/>
      <protection/>
    </xf>
    <xf numFmtId="0" fontId="8" fillId="34" borderId="12" xfId="93" applyFont="1" applyFill="1" applyBorder="1" applyAlignment="1">
      <alignment horizontal="center"/>
      <protection/>
    </xf>
    <xf numFmtId="0" fontId="8" fillId="34" borderId="12" xfId="93" applyFont="1" applyFill="1" applyBorder="1" applyAlignment="1">
      <alignment horizontal="center" vertical="center" wrapText="1"/>
      <protection/>
    </xf>
    <xf numFmtId="0" fontId="8" fillId="34" borderId="12" xfId="93" applyFont="1" applyFill="1" applyBorder="1" applyAlignment="1">
      <alignment vertical="center" wrapText="1"/>
      <protection/>
    </xf>
    <xf numFmtId="0" fontId="8" fillId="34" borderId="12" xfId="93" applyFont="1" applyFill="1" applyBorder="1" applyAlignment="1">
      <alignment vertical="center"/>
      <protection/>
    </xf>
    <xf numFmtId="0" fontId="8" fillId="34" borderId="12" xfId="93" applyFont="1" applyFill="1" applyBorder="1">
      <alignment/>
      <protection/>
    </xf>
    <xf numFmtId="10" fontId="8" fillId="34" borderId="12" xfId="93" applyNumberFormat="1" applyFont="1" applyFill="1" applyBorder="1">
      <alignment/>
      <protection/>
    </xf>
    <xf numFmtId="0" fontId="8" fillId="0" borderId="12" xfId="93" applyFont="1" applyFill="1" applyBorder="1" applyAlignment="1">
      <alignment horizontal="center" vertical="center" textRotation="90"/>
      <protection/>
    </xf>
    <xf numFmtId="0" fontId="8" fillId="0" borderId="12" xfId="93" applyNumberFormat="1" applyFont="1" applyFill="1" applyBorder="1" applyAlignment="1">
      <alignment horizontal="center" vertical="center"/>
      <protection/>
    </xf>
    <xf numFmtId="0" fontId="8" fillId="0" borderId="0" xfId="93" applyFont="1" applyFill="1" applyAlignment="1">
      <alignment horizontal="center" vertical="center"/>
      <protection/>
    </xf>
    <xf numFmtId="0" fontId="17" fillId="0" borderId="12" xfId="94" applyFont="1" applyBorder="1" applyAlignment="1">
      <alignment horizontal="center" vertical="center" wrapText="1"/>
      <protection/>
    </xf>
    <xf numFmtId="49" fontId="2" fillId="36" borderId="12" xfId="96" applyNumberFormat="1" applyFont="1" applyFill="1" applyBorder="1" applyAlignment="1">
      <alignment horizontal="center" vertical="center"/>
      <protection/>
    </xf>
    <xf numFmtId="49" fontId="3" fillId="0" borderId="12" xfId="96" applyNumberFormat="1" applyFont="1" applyFill="1" applyBorder="1" applyAlignment="1">
      <alignment horizontal="center" vertical="center" wrapText="1"/>
      <protection/>
    </xf>
    <xf numFmtId="1" fontId="3" fillId="0" borderId="12" xfId="105" applyNumberFormat="1" applyFont="1" applyFill="1" applyBorder="1" applyAlignment="1">
      <alignment horizontal="center" vertical="center" wrapText="1"/>
    </xf>
    <xf numFmtId="0" fontId="17" fillId="0" borderId="0" xfId="94" applyFont="1" applyAlignment="1" quotePrefix="1">
      <alignment wrapText="1"/>
      <protection/>
    </xf>
    <xf numFmtId="0" fontId="8" fillId="0" borderId="12" xfId="93" applyFont="1" applyFill="1" applyBorder="1" applyAlignment="1">
      <alignment wrapText="1"/>
      <protection/>
    </xf>
    <xf numFmtId="9" fontId="3" fillId="0" borderId="23" xfId="96" applyNumberFormat="1" applyFont="1" applyFill="1" applyBorder="1">
      <alignment vertical="center"/>
      <protection/>
    </xf>
    <xf numFmtId="178" fontId="3" fillId="0" borderId="23" xfId="58" applyNumberFormat="1" applyFont="1" applyFill="1" applyBorder="1" applyAlignment="1">
      <alignment horizontal="right" vertical="center" wrapText="1"/>
    </xf>
    <xf numFmtId="173" fontId="3" fillId="0" borderId="23" xfId="105" applyNumberFormat="1" applyFont="1" applyFill="1" applyBorder="1" applyAlignment="1">
      <alignment vertical="center"/>
    </xf>
    <xf numFmtId="0" fontId="3" fillId="33" borderId="15" xfId="79" applyFont="1" applyFill="1" applyBorder="1" applyAlignment="1">
      <alignment vertical="center" wrapText="1"/>
      <protection/>
    </xf>
    <xf numFmtId="0" fontId="3" fillId="33" borderId="13" xfId="79" applyFont="1" applyFill="1" applyBorder="1" applyAlignment="1">
      <alignment vertical="center" wrapText="1"/>
      <protection/>
    </xf>
    <xf numFmtId="0" fontId="26" fillId="33" borderId="23" xfId="81" applyFont="1" applyFill="1" applyBorder="1" applyAlignment="1">
      <alignment vertical="center" wrapText="1"/>
      <protection/>
    </xf>
    <xf numFmtId="0" fontId="26" fillId="33" borderId="12" xfId="81" applyFont="1" applyFill="1" applyBorder="1" applyAlignment="1">
      <alignment vertical="center" wrapText="1"/>
      <protection/>
    </xf>
    <xf numFmtId="0" fontId="8" fillId="33" borderId="12" xfId="79" applyFont="1" applyFill="1" applyBorder="1" applyAlignment="1">
      <alignment vertical="center" wrapText="1"/>
      <protection/>
    </xf>
    <xf numFmtId="0" fontId="3" fillId="0" borderId="12" xfId="79" applyFont="1" applyBorder="1" applyAlignment="1">
      <alignment horizontal="left" vertical="center"/>
      <protection/>
    </xf>
    <xf numFmtId="0" fontId="3" fillId="0" borderId="12" xfId="79" applyFont="1" applyBorder="1" applyAlignment="1">
      <alignment vertical="center" wrapText="1"/>
      <protection/>
    </xf>
    <xf numFmtId="0" fontId="8" fillId="0" borderId="12" xfId="81" applyFont="1" applyBorder="1" applyAlignment="1">
      <alignment vertical="center" wrapText="1"/>
      <protection/>
    </xf>
    <xf numFmtId="0" fontId="3" fillId="0" borderId="12" xfId="79" applyFont="1" applyBorder="1" applyAlignment="1">
      <alignment vertical="center"/>
      <protection/>
    </xf>
    <xf numFmtId="0" fontId="3" fillId="0" borderId="12" xfId="79" applyFont="1" applyBorder="1" applyAlignment="1">
      <alignment horizontal="center" vertical="center"/>
      <protection/>
    </xf>
    <xf numFmtId="0" fontId="3" fillId="0" borderId="12" xfId="79" applyFont="1" applyBorder="1" applyAlignment="1">
      <alignment horizontal="center" vertical="center" wrapText="1"/>
      <protection/>
    </xf>
    <xf numFmtId="0" fontId="3" fillId="0" borderId="30" xfId="93" applyFont="1" applyFill="1" applyBorder="1" applyAlignment="1">
      <alignment horizontal="center" vertical="center" wrapText="1"/>
      <protection/>
    </xf>
    <xf numFmtId="9" fontId="8" fillId="0" borderId="26" xfId="93" applyNumberFormat="1" applyFont="1" applyFill="1" applyBorder="1" applyAlignment="1" quotePrefix="1">
      <alignment horizontal="center" vertical="center" wrapText="1"/>
      <protection/>
    </xf>
    <xf numFmtId="9" fontId="32" fillId="34" borderId="27" xfId="93" applyNumberFormat="1" applyFont="1" applyFill="1" applyBorder="1" applyAlignment="1">
      <alignment horizontal="center"/>
      <protection/>
    </xf>
    <xf numFmtId="9" fontId="8" fillId="0" borderId="26" xfId="93" applyNumberFormat="1" applyFont="1" applyFill="1" applyBorder="1" applyAlignment="1">
      <alignment horizontal="center" vertical="center"/>
      <protection/>
    </xf>
    <xf numFmtId="9" fontId="3" fillId="0" borderId="26" xfId="93" applyNumberFormat="1" applyFont="1" applyFill="1" applyBorder="1" applyAlignment="1">
      <alignment horizontal="center" vertical="center"/>
      <protection/>
    </xf>
    <xf numFmtId="0" fontId="8" fillId="3" borderId="30" xfId="93" applyFont="1" applyFill="1" applyBorder="1" applyAlignment="1">
      <alignment horizontal="left" wrapText="1"/>
      <protection/>
    </xf>
    <xf numFmtId="0" fontId="33" fillId="3" borderId="30" xfId="93" applyFont="1" applyFill="1" applyBorder="1" applyAlignment="1">
      <alignment horizontal="left" vertical="center" wrapText="1"/>
      <protection/>
    </xf>
    <xf numFmtId="0" fontId="32" fillId="34" borderId="38" xfId="93" applyFont="1" applyFill="1" applyBorder="1" applyAlignment="1">
      <alignment vertical="center" wrapText="1"/>
      <protection/>
    </xf>
    <xf numFmtId="0" fontId="8" fillId="3" borderId="30" xfId="93" applyFont="1" applyFill="1" applyBorder="1" applyAlignment="1">
      <alignment vertical="center" wrapText="1"/>
      <protection/>
    </xf>
    <xf numFmtId="0" fontId="33" fillId="3" borderId="39" xfId="93" applyFont="1" applyFill="1" applyBorder="1" applyAlignment="1">
      <alignment horizontal="left" vertical="center" wrapText="1"/>
      <protection/>
    </xf>
    <xf numFmtId="0" fontId="32" fillId="34" borderId="40" xfId="93" applyFont="1" applyFill="1" applyBorder="1" applyAlignment="1">
      <alignment vertical="center" wrapText="1"/>
      <protection/>
    </xf>
    <xf numFmtId="0" fontId="8" fillId="3" borderId="39" xfId="93" applyFont="1" applyFill="1" applyBorder="1" applyAlignment="1">
      <alignment vertical="center" wrapText="1"/>
      <protection/>
    </xf>
    <xf numFmtId="0" fontId="3" fillId="3" borderId="39" xfId="93" applyFont="1" applyFill="1" applyBorder="1" applyAlignment="1">
      <alignment vertical="center" wrapText="1"/>
      <protection/>
    </xf>
    <xf numFmtId="0" fontId="43" fillId="3" borderId="39" xfId="93" applyFont="1" applyFill="1" applyBorder="1" applyAlignment="1">
      <alignment horizontal="left" vertical="center" wrapText="1"/>
      <protection/>
    </xf>
    <xf numFmtId="0" fontId="42" fillId="3" borderId="39" xfId="93" applyFont="1" applyFill="1" applyBorder="1" applyAlignment="1">
      <alignment vertical="center" wrapText="1"/>
      <protection/>
    </xf>
    <xf numFmtId="182" fontId="8" fillId="35" borderId="12" xfId="93" applyNumberFormat="1" applyFont="1" applyFill="1" applyBorder="1">
      <alignment/>
      <protection/>
    </xf>
    <xf numFmtId="10" fontId="8" fillId="35" borderId="12" xfId="93" applyNumberFormat="1" applyFont="1" applyFill="1" applyBorder="1">
      <alignment/>
      <protection/>
    </xf>
    <xf numFmtId="9" fontId="8" fillId="36" borderId="23" xfId="93" applyNumberFormat="1" applyFont="1" applyFill="1" applyBorder="1" applyAlignment="1">
      <alignment horizontal="center" vertical="center" textRotation="90"/>
      <protection/>
    </xf>
    <xf numFmtId="9" fontId="8" fillId="36" borderId="15" xfId="93" applyNumberFormat="1" applyFont="1" applyFill="1" applyBorder="1" applyAlignment="1">
      <alignment horizontal="center" vertical="center" textRotation="90"/>
      <protection/>
    </xf>
    <xf numFmtId="9" fontId="8" fillId="36" borderId="13" xfId="93" applyNumberFormat="1" applyFont="1" applyFill="1" applyBorder="1" applyAlignment="1">
      <alignment horizontal="center" vertical="center" textRotation="90"/>
      <protection/>
    </xf>
    <xf numFmtId="9" fontId="8" fillId="0" borderId="23" xfId="93" applyNumberFormat="1" applyFont="1" applyFill="1" applyBorder="1" applyAlignment="1">
      <alignment horizontal="center" vertical="center" wrapText="1"/>
      <protection/>
    </xf>
    <xf numFmtId="9" fontId="8" fillId="0" borderId="15" xfId="93" applyNumberFormat="1" applyFont="1" applyFill="1" applyBorder="1" applyAlignment="1">
      <alignment horizontal="center" vertical="center" wrapText="1"/>
      <protection/>
    </xf>
    <xf numFmtId="9" fontId="8" fillId="0" borderId="15" xfId="93" applyNumberFormat="1" applyFont="1" applyFill="1" applyBorder="1" applyAlignment="1">
      <alignment horizontal="center" vertical="center" textRotation="90"/>
      <protection/>
    </xf>
    <xf numFmtId="0" fontId="8" fillId="0" borderId="23" xfId="93" applyFont="1" applyFill="1" applyBorder="1" applyAlignment="1">
      <alignment horizontal="center" vertical="center" wrapText="1"/>
      <protection/>
    </xf>
    <xf numFmtId="0" fontId="8" fillId="0" borderId="13" xfId="93" applyFont="1" applyFill="1" applyBorder="1" applyAlignment="1">
      <alignment horizontal="center" vertical="center" wrapText="1"/>
      <protection/>
    </xf>
    <xf numFmtId="9" fontId="25" fillId="0" borderId="23" xfId="93" applyNumberFormat="1" applyFont="1" applyFill="1" applyBorder="1" applyAlignment="1">
      <alignment horizontal="center" vertical="center" wrapText="1"/>
      <protection/>
    </xf>
    <xf numFmtId="9" fontId="25" fillId="0" borderId="15" xfId="93" applyNumberFormat="1" applyFont="1" applyFill="1" applyBorder="1" applyAlignment="1">
      <alignment horizontal="center" vertical="center" wrapText="1"/>
      <protection/>
    </xf>
    <xf numFmtId="9" fontId="25" fillId="0" borderId="13" xfId="93" applyNumberFormat="1" applyFont="1" applyFill="1" applyBorder="1" applyAlignment="1">
      <alignment horizontal="center" vertical="center" wrapText="1"/>
      <protection/>
    </xf>
    <xf numFmtId="0" fontId="8" fillId="0" borderId="15" xfId="93" applyFont="1" applyFill="1" applyBorder="1" applyAlignment="1">
      <alignment horizontal="center" vertical="center" wrapText="1"/>
      <protection/>
    </xf>
    <xf numFmtId="9" fontId="8" fillId="0" borderId="23" xfId="93" applyNumberFormat="1" applyFont="1" applyFill="1" applyBorder="1" applyAlignment="1" quotePrefix="1">
      <alignment horizontal="center" vertical="center" wrapText="1"/>
      <protection/>
    </xf>
    <xf numFmtId="9" fontId="8" fillId="0" borderId="13" xfId="93" applyNumberFormat="1" applyFont="1" applyFill="1" applyBorder="1" applyAlignment="1" quotePrefix="1">
      <alignment horizontal="center" vertical="center" wrapText="1"/>
      <protection/>
    </xf>
    <xf numFmtId="9" fontId="8" fillId="0" borderId="13" xfId="93" applyNumberFormat="1" applyFont="1" applyFill="1" applyBorder="1" applyAlignment="1">
      <alignment horizontal="center" vertical="center" wrapText="1"/>
      <protection/>
    </xf>
    <xf numFmtId="9" fontId="8" fillId="0" borderId="23" xfId="93" applyNumberFormat="1" applyFont="1" applyFill="1" applyBorder="1" applyAlignment="1">
      <alignment horizontal="center" vertical="center" textRotation="90"/>
      <protection/>
    </xf>
    <xf numFmtId="9" fontId="8" fillId="0" borderId="13" xfId="93" applyNumberFormat="1" applyFont="1" applyFill="1" applyBorder="1" applyAlignment="1">
      <alignment horizontal="center" vertical="center" textRotation="90"/>
      <protection/>
    </xf>
    <xf numFmtId="9" fontId="8" fillId="0" borderId="12" xfId="93" applyNumberFormat="1" applyFont="1" applyFill="1" applyBorder="1" applyAlignment="1">
      <alignment horizontal="center" vertical="center" textRotation="90"/>
      <protection/>
    </xf>
    <xf numFmtId="9" fontId="8" fillId="0" borderId="23" xfId="57" applyNumberFormat="1" applyFont="1" applyFill="1" applyBorder="1" applyAlignment="1" quotePrefix="1">
      <alignment horizontal="center" vertical="center" wrapText="1"/>
    </xf>
    <xf numFmtId="9" fontId="8" fillId="0" borderId="13" xfId="57" applyNumberFormat="1" applyFont="1" applyFill="1" applyBorder="1" applyAlignment="1" quotePrefix="1">
      <alignment horizontal="center" vertical="center" wrapText="1"/>
    </xf>
    <xf numFmtId="9" fontId="8" fillId="0" borderId="12" xfId="93" applyNumberFormat="1" applyFont="1" applyFill="1" applyBorder="1" applyAlignment="1" quotePrefix="1">
      <alignment horizontal="center" vertical="center" wrapText="1"/>
      <protection/>
    </xf>
    <xf numFmtId="9" fontId="8" fillId="0" borderId="15" xfId="93" applyNumberFormat="1" applyFont="1" applyFill="1" applyBorder="1" applyAlignment="1" quotePrefix="1">
      <alignment horizontal="center" vertical="center" wrapText="1"/>
      <protection/>
    </xf>
    <xf numFmtId="0" fontId="14" fillId="39" borderId="26" xfId="93" applyFont="1" applyFill="1" applyBorder="1" applyAlignment="1">
      <alignment horizontal="center" vertical="center"/>
      <protection/>
    </xf>
    <xf numFmtId="0" fontId="14" fillId="39" borderId="4" xfId="93" applyFont="1" applyFill="1" applyBorder="1" applyAlignment="1">
      <alignment horizontal="center" vertical="center"/>
      <protection/>
    </xf>
    <xf numFmtId="0" fontId="2" fillId="32" borderId="27" xfId="93" applyFont="1" applyFill="1" applyBorder="1" applyAlignment="1">
      <alignment horizontal="center" vertical="center"/>
      <protection/>
    </xf>
    <xf numFmtId="0" fontId="2" fillId="32" borderId="41" xfId="93" applyFont="1" applyFill="1" applyBorder="1" applyAlignment="1">
      <alignment horizontal="center" vertical="center"/>
      <protection/>
    </xf>
    <xf numFmtId="0" fontId="2" fillId="32" borderId="28" xfId="93" applyFont="1" applyFill="1" applyBorder="1" applyAlignment="1">
      <alignment horizontal="center" vertical="center"/>
      <protection/>
    </xf>
    <xf numFmtId="0" fontId="2" fillId="32" borderId="14" xfId="93" applyFont="1" applyFill="1" applyBorder="1" applyAlignment="1">
      <alignment horizontal="center" vertical="center"/>
      <protection/>
    </xf>
    <xf numFmtId="0" fontId="2" fillId="32" borderId="12" xfId="93"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0" fontId="9" fillId="34" borderId="12" xfId="79" applyFont="1" applyFill="1" applyBorder="1" applyAlignment="1">
      <alignment horizontal="center" vertical="center"/>
      <protection/>
    </xf>
    <xf numFmtId="0" fontId="2" fillId="32" borderId="12" xfId="93" applyNumberFormat="1" applyFont="1" applyFill="1" applyBorder="1" applyAlignment="1">
      <alignment horizontal="center" vertical="center" wrapText="1"/>
      <protection/>
    </xf>
    <xf numFmtId="173" fontId="2" fillId="32" borderId="12" xfId="99" applyNumberFormat="1" applyFont="1" applyFill="1" applyBorder="1" applyAlignment="1">
      <alignment horizontal="center" vertical="center" wrapText="1"/>
    </xf>
    <xf numFmtId="0" fontId="2" fillId="36" borderId="27" xfId="93" applyFont="1" applyFill="1" applyBorder="1" applyAlignment="1">
      <alignment horizontal="center" vertical="center" textRotation="90"/>
      <protection/>
    </xf>
    <xf numFmtId="0" fontId="2" fillId="36" borderId="42" xfId="93" applyFont="1" applyFill="1" applyBorder="1" applyAlignment="1">
      <alignment horizontal="center" vertical="center" textRotation="90"/>
      <protection/>
    </xf>
    <xf numFmtId="0" fontId="2" fillId="36" borderId="28" xfId="93" applyFont="1" applyFill="1" applyBorder="1" applyAlignment="1">
      <alignment horizontal="center" vertical="center" textRotation="90"/>
      <protection/>
    </xf>
    <xf numFmtId="0" fontId="2" fillId="36" borderId="12" xfId="93" applyFont="1" applyFill="1" applyBorder="1" applyAlignment="1">
      <alignment horizontal="center" vertical="center" textRotation="90"/>
      <protection/>
    </xf>
    <xf numFmtId="0" fontId="2" fillId="36" borderId="23" xfId="93" applyFont="1" applyFill="1" applyBorder="1" applyAlignment="1">
      <alignment horizontal="center" vertical="center" textRotation="90"/>
      <protection/>
    </xf>
    <xf numFmtId="0" fontId="2" fillId="36" borderId="15" xfId="93" applyFont="1" applyFill="1" applyBorder="1" applyAlignment="1">
      <alignment horizontal="center" vertical="center" textRotation="90"/>
      <protection/>
    </xf>
    <xf numFmtId="0" fontId="2" fillId="36" borderId="13" xfId="93" applyFont="1" applyFill="1" applyBorder="1" applyAlignment="1">
      <alignment horizontal="center" vertical="center" textRotation="90"/>
      <protection/>
    </xf>
    <xf numFmtId="0" fontId="25" fillId="40" borderId="23" xfId="93" applyFont="1" applyFill="1" applyBorder="1" applyAlignment="1">
      <alignment horizontal="center" vertical="center" wrapText="1"/>
      <protection/>
    </xf>
    <xf numFmtId="0" fontId="25" fillId="40" borderId="15" xfId="93" applyFont="1" applyFill="1" applyBorder="1" applyAlignment="1">
      <alignment horizontal="center" vertical="center" wrapText="1"/>
      <protection/>
    </xf>
    <xf numFmtId="9" fontId="8" fillId="36" borderId="12" xfId="93" applyNumberFormat="1" applyFont="1" applyFill="1" applyBorder="1" applyAlignment="1">
      <alignment horizontal="center" vertical="center" textRotation="90"/>
      <protection/>
    </xf>
    <xf numFmtId="0" fontId="8" fillId="3" borderId="43" xfId="93" applyFont="1" applyFill="1" applyBorder="1" applyAlignment="1">
      <alignment horizontal="center" vertical="center" wrapText="1"/>
      <protection/>
    </xf>
    <xf numFmtId="0" fontId="8" fillId="3" borderId="44" xfId="93" applyFont="1" applyFill="1" applyBorder="1" applyAlignment="1">
      <alignment horizontal="center" vertical="center" wrapText="1"/>
      <protection/>
    </xf>
    <xf numFmtId="0" fontId="8" fillId="3" borderId="45" xfId="93" applyFont="1" applyFill="1" applyBorder="1" applyAlignment="1">
      <alignment horizontal="center" vertical="center" wrapText="1"/>
      <protection/>
    </xf>
    <xf numFmtId="0" fontId="8" fillId="0" borderId="4" xfId="93" applyFont="1" applyFill="1" applyBorder="1" applyAlignment="1">
      <alignment horizontal="center" vertical="center" wrapText="1"/>
      <protection/>
    </xf>
    <xf numFmtId="0" fontId="8" fillId="0" borderId="30" xfId="93" applyFont="1" applyFill="1" applyBorder="1" applyAlignment="1">
      <alignment horizontal="center" vertical="center" wrapText="1"/>
      <protection/>
    </xf>
    <xf numFmtId="0" fontId="8" fillId="0" borderId="26" xfId="93" applyFont="1" applyFill="1" applyBorder="1" applyAlignment="1">
      <alignment horizontal="center" vertical="center" wrapText="1"/>
      <protection/>
    </xf>
    <xf numFmtId="0" fontId="8" fillId="0" borderId="27" xfId="93" applyFont="1" applyFill="1" applyBorder="1" applyAlignment="1">
      <alignment horizontal="center" vertical="center" wrapText="1"/>
      <protection/>
    </xf>
    <xf numFmtId="0" fontId="8" fillId="0" borderId="41" xfId="93" applyFont="1" applyFill="1" applyBorder="1" applyAlignment="1">
      <alignment horizontal="center" vertical="center" wrapText="1"/>
      <protection/>
    </xf>
    <xf numFmtId="0" fontId="8" fillId="0" borderId="38" xfId="93" applyFont="1" applyFill="1" applyBorder="1" applyAlignment="1">
      <alignment horizontal="center" vertical="center" wrapText="1"/>
      <protection/>
    </xf>
    <xf numFmtId="9" fontId="2" fillId="35" borderId="23" xfId="99" applyFont="1" applyFill="1" applyBorder="1" applyAlignment="1">
      <alignment horizontal="center" vertical="center" wrapText="1"/>
    </xf>
    <xf numFmtId="9" fontId="2" fillId="35" borderId="13" xfId="99" applyFont="1" applyFill="1" applyBorder="1" applyAlignment="1">
      <alignment horizontal="center" vertical="center" wrapText="1"/>
    </xf>
    <xf numFmtId="0" fontId="2" fillId="32" borderId="12" xfId="93" applyFont="1" applyFill="1" applyBorder="1" applyAlignment="1">
      <alignment horizontal="center" vertical="center"/>
      <protection/>
    </xf>
    <xf numFmtId="0" fontId="2" fillId="32" borderId="4" xfId="93" applyFont="1" applyFill="1" applyBorder="1" applyAlignment="1">
      <alignment horizontal="center" vertical="center"/>
      <protection/>
    </xf>
    <xf numFmtId="0" fontId="2" fillId="32" borderId="30" xfId="93" applyFont="1" applyFill="1" applyBorder="1" applyAlignment="1">
      <alignment horizontal="center" vertical="center"/>
      <protection/>
    </xf>
    <xf numFmtId="0" fontId="8" fillId="0" borderId="0" xfId="93" applyFont="1" applyFill="1" applyAlignment="1">
      <alignment horizontal="center"/>
      <protection/>
    </xf>
    <xf numFmtId="9" fontId="25" fillId="0" borderId="12" xfId="93" applyNumberFormat="1" applyFont="1" applyFill="1" applyBorder="1" applyAlignment="1">
      <alignment horizontal="center" vertical="center" wrapText="1"/>
      <protection/>
    </xf>
    <xf numFmtId="0" fontId="2" fillId="4" borderId="26" xfId="93" applyFont="1" applyFill="1" applyBorder="1" applyAlignment="1">
      <alignment horizontal="center" vertical="center"/>
      <protection/>
    </xf>
    <xf numFmtId="0" fontId="2" fillId="4" borderId="30" xfId="93" applyFont="1" applyFill="1" applyBorder="1" applyAlignment="1">
      <alignment horizontal="center" vertical="center"/>
      <protection/>
    </xf>
    <xf numFmtId="0" fontId="2" fillId="4" borderId="23" xfId="93" applyFont="1" applyFill="1" applyBorder="1" applyAlignment="1">
      <alignment horizontal="center" vertical="center" wrapText="1"/>
      <protection/>
    </xf>
    <xf numFmtId="0" fontId="2" fillId="4" borderId="13" xfId="93" applyFont="1" applyFill="1" applyBorder="1" applyAlignment="1">
      <alignment horizontal="center" vertical="center" wrapText="1"/>
      <protection/>
    </xf>
    <xf numFmtId="9" fontId="8" fillId="0" borderId="27" xfId="93" applyNumberFormat="1" applyFont="1" applyFill="1" applyBorder="1" applyAlignment="1">
      <alignment horizontal="center" vertical="center" wrapText="1"/>
      <protection/>
    </xf>
    <xf numFmtId="9" fontId="8" fillId="0" borderId="28" xfId="93" applyNumberFormat="1" applyFont="1" applyFill="1" applyBorder="1" applyAlignment="1" quotePrefix="1">
      <alignment horizontal="center" vertical="center" wrapText="1"/>
      <protection/>
    </xf>
    <xf numFmtId="0" fontId="2" fillId="4" borderId="12" xfId="93" applyFont="1" applyFill="1" applyBorder="1" applyAlignment="1">
      <alignment horizontal="center" vertical="center"/>
      <protection/>
    </xf>
    <xf numFmtId="10" fontId="2" fillId="4" borderId="23" xfId="103" applyNumberFormat="1" applyFont="1" applyFill="1" applyBorder="1" applyAlignment="1">
      <alignment horizontal="center" vertical="center" wrapText="1"/>
    </xf>
    <xf numFmtId="10" fontId="2" fillId="4" borderId="13" xfId="103" applyNumberFormat="1" applyFont="1" applyFill="1" applyBorder="1" applyAlignment="1">
      <alignment horizontal="center" vertical="center" wrapText="1"/>
    </xf>
    <xf numFmtId="0" fontId="8" fillId="39" borderId="23" xfId="93" applyFont="1" applyFill="1" applyBorder="1" applyAlignment="1">
      <alignment horizontal="center" vertical="center" wrapText="1"/>
      <protection/>
    </xf>
    <xf numFmtId="0" fontId="8" fillId="39" borderId="13" xfId="93" applyFont="1" applyFill="1" applyBorder="1" applyAlignment="1">
      <alignment horizontal="center" vertical="center" wrapText="1"/>
      <protection/>
    </xf>
    <xf numFmtId="0" fontId="9" fillId="34" borderId="14" xfId="79" applyFont="1" applyFill="1" applyBorder="1" applyAlignment="1">
      <alignment horizontal="center" vertical="center"/>
      <protection/>
    </xf>
    <xf numFmtId="0" fontId="9" fillId="34" borderId="29" xfId="79" applyFont="1" applyFill="1" applyBorder="1" applyAlignment="1">
      <alignment horizontal="center" vertical="center"/>
      <protection/>
    </xf>
    <xf numFmtId="0" fontId="2" fillId="4" borderId="23" xfId="93" applyNumberFormat="1" applyFont="1" applyFill="1" applyBorder="1" applyAlignment="1">
      <alignment horizontal="center" vertical="center" wrapText="1"/>
      <protection/>
    </xf>
    <xf numFmtId="0" fontId="2" fillId="4" borderId="13" xfId="93" applyNumberFormat="1" applyFont="1" applyFill="1" applyBorder="1" applyAlignment="1">
      <alignment horizontal="center" vertical="center" wrapText="1"/>
      <protection/>
    </xf>
    <xf numFmtId="9" fontId="8" fillId="0" borderId="46" xfId="93" applyNumberFormat="1" applyFont="1" applyFill="1" applyBorder="1" applyAlignment="1">
      <alignment horizontal="center" vertical="center" wrapText="1"/>
      <protection/>
    </xf>
    <xf numFmtId="9" fontId="8" fillId="0" borderId="47" xfId="93" applyNumberFormat="1" applyFont="1" applyFill="1" applyBorder="1" applyAlignment="1">
      <alignment horizontal="center" vertical="center" wrapText="1"/>
      <protection/>
    </xf>
    <xf numFmtId="9" fontId="8" fillId="0" borderId="27" xfId="93" applyNumberFormat="1" applyFont="1" applyFill="1" applyBorder="1" applyAlignment="1" quotePrefix="1">
      <alignment horizontal="center" vertical="center" wrapText="1"/>
      <protection/>
    </xf>
    <xf numFmtId="0" fontId="2" fillId="35" borderId="27" xfId="79" applyFont="1" applyFill="1" applyBorder="1" applyAlignment="1">
      <alignment horizontal="center" vertical="center" wrapText="1"/>
      <protection/>
    </xf>
    <xf numFmtId="0" fontId="2" fillId="35" borderId="28" xfId="79" applyFont="1" applyFill="1" applyBorder="1" applyAlignment="1">
      <alignment horizontal="center" vertical="center" wrapText="1"/>
      <protection/>
    </xf>
    <xf numFmtId="0" fontId="8" fillId="32" borderId="23" xfId="93" applyNumberFormat="1" applyFont="1" applyFill="1" applyBorder="1" applyAlignment="1">
      <alignment horizontal="center" vertical="center" textRotation="90"/>
      <protection/>
    </xf>
    <xf numFmtId="0" fontId="8" fillId="32" borderId="15" xfId="93" applyNumberFormat="1" applyFont="1" applyFill="1" applyBorder="1" applyAlignment="1">
      <alignment horizontal="center" vertical="center" textRotation="90"/>
      <protection/>
    </xf>
    <xf numFmtId="0" fontId="8" fillId="32" borderId="13" xfId="93" applyNumberFormat="1" applyFont="1" applyFill="1" applyBorder="1" applyAlignment="1">
      <alignment horizontal="center" vertical="center" textRotation="90"/>
      <protection/>
    </xf>
    <xf numFmtId="9" fontId="8" fillId="32" borderId="12" xfId="93" applyNumberFormat="1" applyFont="1" applyFill="1" applyBorder="1" applyAlignment="1">
      <alignment horizontal="center" vertical="center" textRotation="90"/>
      <protection/>
    </xf>
    <xf numFmtId="0" fontId="8" fillId="0" borderId="12" xfId="93" applyFont="1" applyFill="1" applyBorder="1" applyAlignment="1">
      <alignment horizontal="center" vertical="center" textRotation="90"/>
      <protection/>
    </xf>
    <xf numFmtId="0" fontId="14" fillId="39" borderId="30" xfId="93" applyFont="1" applyFill="1" applyBorder="1" applyAlignment="1">
      <alignment horizontal="center" vertical="center"/>
      <protection/>
    </xf>
    <xf numFmtId="9" fontId="8" fillId="0" borderId="26" xfId="93" applyNumberFormat="1" applyFont="1" applyFill="1" applyBorder="1" applyAlignment="1">
      <alignment horizontal="center" vertical="center"/>
      <protection/>
    </xf>
    <xf numFmtId="0" fontId="3" fillId="0" borderId="0" xfId="96" applyFont="1" applyFill="1" applyAlignment="1" quotePrefix="1">
      <alignment horizontal="left" vertical="center" wrapText="1"/>
      <protection/>
    </xf>
    <xf numFmtId="0" fontId="24" fillId="0" borderId="0" xfId="96" applyFont="1" applyFill="1" applyAlignment="1">
      <alignment horizontal="left" vertical="center" wrapText="1"/>
      <protection/>
    </xf>
    <xf numFmtId="0" fontId="2" fillId="38" borderId="17" xfId="96" applyFont="1" applyFill="1" applyBorder="1" applyAlignment="1">
      <alignment horizontal="center" vertical="center"/>
      <protection/>
    </xf>
    <xf numFmtId="0" fontId="2" fillId="38" borderId="12" xfId="96" applyFont="1" applyFill="1" applyBorder="1" applyAlignment="1">
      <alignment horizontal="center" vertical="center" wrapText="1"/>
      <protection/>
    </xf>
    <xf numFmtId="0" fontId="2" fillId="38" borderId="12" xfId="96" applyFont="1" applyFill="1" applyBorder="1" applyAlignment="1">
      <alignment horizontal="center" vertical="center"/>
      <protection/>
    </xf>
    <xf numFmtId="0" fontId="3" fillId="0" borderId="23" xfId="96" applyFont="1" applyFill="1" applyBorder="1" applyAlignment="1">
      <alignment horizontal="center" vertical="center" wrapText="1"/>
      <protection/>
    </xf>
    <xf numFmtId="0" fontId="3" fillId="0" borderId="15" xfId="96" applyFont="1" applyFill="1" applyBorder="1" applyAlignment="1">
      <alignment horizontal="center" vertical="center" wrapText="1"/>
      <protection/>
    </xf>
    <xf numFmtId="0" fontId="3" fillId="0" borderId="13" xfId="96" applyFont="1" applyFill="1" applyBorder="1" applyAlignment="1">
      <alignment horizontal="center" vertical="center" wrapText="1"/>
      <protection/>
    </xf>
    <xf numFmtId="0" fontId="28" fillId="0" borderId="0" xfId="79" applyFont="1" applyBorder="1" applyAlignment="1">
      <alignment horizontal="center" vertical="center"/>
      <protection/>
    </xf>
    <xf numFmtId="0" fontId="26" fillId="33" borderId="23" xfId="81" applyFont="1" applyFill="1" applyBorder="1" applyAlignment="1">
      <alignment horizontal="center" vertical="center" wrapText="1"/>
      <protection/>
    </xf>
    <xf numFmtId="0" fontId="26" fillId="33" borderId="15" xfId="81" applyFont="1" applyFill="1" applyBorder="1" applyAlignment="1">
      <alignment horizontal="center" vertical="center" wrapText="1"/>
      <protection/>
    </xf>
    <xf numFmtId="0" fontId="26" fillId="33" borderId="13" xfId="81" applyFont="1" applyFill="1" applyBorder="1" applyAlignment="1">
      <alignment horizontal="center" vertical="center" wrapText="1"/>
      <protection/>
    </xf>
    <xf numFmtId="0" fontId="18" fillId="0" borderId="23" xfId="79" applyFont="1" applyBorder="1" applyAlignment="1">
      <alignment horizontal="center" vertical="center" wrapText="1"/>
      <protection/>
    </xf>
    <xf numFmtId="0" fontId="18" fillId="0" borderId="15" xfId="79" applyFont="1" applyBorder="1" applyAlignment="1">
      <alignment horizontal="center" vertical="center" wrapText="1"/>
      <protection/>
    </xf>
    <xf numFmtId="0" fontId="18" fillId="0" borderId="13" xfId="79" applyFont="1" applyBorder="1" applyAlignment="1">
      <alignment horizontal="center" vertical="center" wrapText="1"/>
      <protection/>
    </xf>
  </cellXfs>
  <cellStyles count="96">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omma" xfId="49"/>
    <cellStyle name="Comma [0]" xfId="50"/>
    <cellStyle name="Comma [0] 2" xfId="51"/>
    <cellStyle name="Comma 2" xfId="52"/>
    <cellStyle name="Comma 2 2" xfId="53"/>
    <cellStyle name="Comma 3" xfId="54"/>
    <cellStyle name="Comma 4" xfId="55"/>
    <cellStyle name="Comma 5" xfId="56"/>
    <cellStyle name="Comma 6" xfId="57"/>
    <cellStyle name="Comma 7" xfId="58"/>
    <cellStyle name="Comma0" xfId="59"/>
    <cellStyle name="Currency" xfId="60"/>
    <cellStyle name="Currency [0]" xfId="61"/>
    <cellStyle name="Currency 2" xfId="62"/>
    <cellStyle name="Currency0"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eutral" xfId="78"/>
    <cellStyle name="Normal - Style1" xfId="79"/>
    <cellStyle name="Normal 10" xfId="80"/>
    <cellStyle name="Normal 11" xfId="81"/>
    <cellStyle name="Normal 2" xfId="82"/>
    <cellStyle name="Normal 2 2" xfId="83"/>
    <cellStyle name="Normal 2 2 2" xfId="84"/>
    <cellStyle name="Normal 2 2 3" xfId="85"/>
    <cellStyle name="Normal 2 3" xfId="86"/>
    <cellStyle name="Normal 2_2_Template for BSC-KPI planning_PayNet 11.12.09 KTTC" xfId="87"/>
    <cellStyle name="Normal 3" xfId="88"/>
    <cellStyle name="Normal 3 2" xfId="89"/>
    <cellStyle name="Normal 4" xfId="90"/>
    <cellStyle name="Normal 5" xfId="91"/>
    <cellStyle name="Normal 6" xfId="92"/>
    <cellStyle name="Normal 7" xfId="93"/>
    <cellStyle name="Normal 8" xfId="94"/>
    <cellStyle name="Normal 9" xfId="95"/>
    <cellStyle name="Normal_Sheet1" xfId="96"/>
    <cellStyle name="Note" xfId="97"/>
    <cellStyle name="Output" xfId="98"/>
    <cellStyle name="Percent" xfId="99"/>
    <cellStyle name="Percent 2" xfId="100"/>
    <cellStyle name="Percent 2 2" xfId="101"/>
    <cellStyle name="Percent 2 3" xfId="102"/>
    <cellStyle name="Percent 3" xfId="103"/>
    <cellStyle name="Percent 4" xfId="104"/>
    <cellStyle name="Percent 5" xfId="105"/>
    <cellStyle name="Percent 5 2"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1</xdr:row>
      <xdr:rowOff>933450</xdr:rowOff>
    </xdr:from>
    <xdr:to>
      <xdr:col>6</xdr:col>
      <xdr:colOff>38100</xdr:colOff>
      <xdr:row>5</xdr:row>
      <xdr:rowOff>0</xdr:rowOff>
    </xdr:to>
    <xdr:sp>
      <xdr:nvSpPr>
        <xdr:cNvPr id="1" name="Straight Arrow Connector 1"/>
        <xdr:cNvSpPr>
          <a:spLocks/>
        </xdr:cNvSpPr>
      </xdr:nvSpPr>
      <xdr:spPr>
        <a:xfrm flipV="1">
          <a:off x="5057775" y="1228725"/>
          <a:ext cx="342900" cy="1885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5</xdr:row>
      <xdr:rowOff>981075</xdr:rowOff>
    </xdr:from>
    <xdr:to>
      <xdr:col>4</xdr:col>
      <xdr:colOff>819150</xdr:colOff>
      <xdr:row>7</xdr:row>
      <xdr:rowOff>19050</xdr:rowOff>
    </xdr:to>
    <xdr:sp>
      <xdr:nvSpPr>
        <xdr:cNvPr id="2" name="Straight Arrow Connector 2"/>
        <xdr:cNvSpPr>
          <a:spLocks/>
        </xdr:cNvSpPr>
      </xdr:nvSpPr>
      <xdr:spPr>
        <a:xfrm flipV="1">
          <a:off x="4181475" y="4095750"/>
          <a:ext cx="19050"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1000125</xdr:colOff>
      <xdr:row>6</xdr:row>
      <xdr:rowOff>0</xdr:rowOff>
    </xdr:from>
    <xdr:to>
      <xdr:col>10</xdr:col>
      <xdr:colOff>752475</xdr:colOff>
      <xdr:row>7</xdr:row>
      <xdr:rowOff>0</xdr:rowOff>
    </xdr:to>
    <xdr:sp>
      <xdr:nvSpPr>
        <xdr:cNvPr id="3" name="Straight Arrow Connector 3"/>
        <xdr:cNvSpPr>
          <a:spLocks/>
        </xdr:cNvSpPr>
      </xdr:nvSpPr>
      <xdr:spPr>
        <a:xfrm flipH="1" flipV="1">
          <a:off x="8315325" y="4124325"/>
          <a:ext cx="1714500" cy="3905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2</xdr:row>
      <xdr:rowOff>0</xdr:rowOff>
    </xdr:from>
    <xdr:to>
      <xdr:col>4</xdr:col>
      <xdr:colOff>800100</xdr:colOff>
      <xdr:row>3</xdr:row>
      <xdr:rowOff>19050</xdr:rowOff>
    </xdr:to>
    <xdr:sp>
      <xdr:nvSpPr>
        <xdr:cNvPr id="4" name="Straight Arrow Connector 4"/>
        <xdr:cNvSpPr>
          <a:spLocks/>
        </xdr:cNvSpPr>
      </xdr:nvSpPr>
      <xdr:spPr>
        <a:xfrm flipV="1">
          <a:off x="2286000" y="1304925"/>
          <a:ext cx="1895475" cy="4191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1</xdr:row>
      <xdr:rowOff>942975</xdr:rowOff>
    </xdr:from>
    <xdr:to>
      <xdr:col>4</xdr:col>
      <xdr:colOff>838200</xdr:colOff>
      <xdr:row>3</xdr:row>
      <xdr:rowOff>19050</xdr:rowOff>
    </xdr:to>
    <xdr:sp>
      <xdr:nvSpPr>
        <xdr:cNvPr id="5" name="Straight Arrow Connector 5"/>
        <xdr:cNvSpPr>
          <a:spLocks/>
        </xdr:cNvSpPr>
      </xdr:nvSpPr>
      <xdr:spPr>
        <a:xfrm flipV="1">
          <a:off x="4181475" y="1238250"/>
          <a:ext cx="38100" cy="4857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866775</xdr:colOff>
      <xdr:row>3</xdr:row>
      <xdr:rowOff>971550</xdr:rowOff>
    </xdr:from>
    <xdr:to>
      <xdr:col>2</xdr:col>
      <xdr:colOff>876300</xdr:colOff>
      <xdr:row>5</xdr:row>
      <xdr:rowOff>28575</xdr:rowOff>
    </xdr:to>
    <xdr:sp>
      <xdr:nvSpPr>
        <xdr:cNvPr id="6" name="Straight Arrow Connector 6"/>
        <xdr:cNvSpPr>
          <a:spLocks/>
        </xdr:cNvSpPr>
      </xdr:nvSpPr>
      <xdr:spPr>
        <a:xfrm flipV="1">
          <a:off x="2238375" y="2676525"/>
          <a:ext cx="9525" cy="4667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904875</xdr:colOff>
      <xdr:row>3</xdr:row>
      <xdr:rowOff>981075</xdr:rowOff>
    </xdr:from>
    <xdr:to>
      <xdr:col>8</xdr:col>
      <xdr:colOff>923925</xdr:colOff>
      <xdr:row>5</xdr:row>
      <xdr:rowOff>19050</xdr:rowOff>
    </xdr:to>
    <xdr:sp>
      <xdr:nvSpPr>
        <xdr:cNvPr id="7" name="Straight Arrow Connector 7"/>
        <xdr:cNvSpPr>
          <a:spLocks/>
        </xdr:cNvSpPr>
      </xdr:nvSpPr>
      <xdr:spPr>
        <a:xfrm flipV="1">
          <a:off x="6267450" y="2686050"/>
          <a:ext cx="197167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6</xdr:row>
      <xdr:rowOff>0</xdr:rowOff>
    </xdr:from>
    <xdr:to>
      <xdr:col>6</xdr:col>
      <xdr:colOff>838200</xdr:colOff>
      <xdr:row>7</xdr:row>
      <xdr:rowOff>19050</xdr:rowOff>
    </xdr:to>
    <xdr:sp>
      <xdr:nvSpPr>
        <xdr:cNvPr id="8" name="Straight Arrow Connector 8"/>
        <xdr:cNvSpPr>
          <a:spLocks/>
        </xdr:cNvSpPr>
      </xdr:nvSpPr>
      <xdr:spPr>
        <a:xfrm flipH="1" flipV="1">
          <a:off x="6200775" y="4124325"/>
          <a:ext cx="0" cy="4095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3</xdr:row>
      <xdr:rowOff>981075</xdr:rowOff>
    </xdr:from>
    <xdr:to>
      <xdr:col>6</xdr:col>
      <xdr:colOff>904875</xdr:colOff>
      <xdr:row>5</xdr:row>
      <xdr:rowOff>0</xdr:rowOff>
    </xdr:to>
    <xdr:sp>
      <xdr:nvSpPr>
        <xdr:cNvPr id="9" name="Straight Arrow Connector 9"/>
        <xdr:cNvSpPr>
          <a:spLocks/>
        </xdr:cNvSpPr>
      </xdr:nvSpPr>
      <xdr:spPr>
        <a:xfrm flipH="1" flipV="1">
          <a:off x="4362450" y="2686050"/>
          <a:ext cx="1905000"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904875</xdr:colOff>
      <xdr:row>3</xdr:row>
      <xdr:rowOff>981075</xdr:rowOff>
    </xdr:from>
    <xdr:to>
      <xdr:col>4</xdr:col>
      <xdr:colOff>695325</xdr:colOff>
      <xdr:row>5</xdr:row>
      <xdr:rowOff>19050</xdr:rowOff>
    </xdr:to>
    <xdr:sp>
      <xdr:nvSpPr>
        <xdr:cNvPr id="10" name="Straight Arrow Connector 10"/>
        <xdr:cNvSpPr>
          <a:spLocks/>
        </xdr:cNvSpPr>
      </xdr:nvSpPr>
      <xdr:spPr>
        <a:xfrm flipV="1">
          <a:off x="2276475" y="2686050"/>
          <a:ext cx="180022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952500</xdr:colOff>
      <xdr:row>4</xdr:row>
      <xdr:rowOff>38100</xdr:rowOff>
    </xdr:from>
    <xdr:to>
      <xdr:col>10</xdr:col>
      <xdr:colOff>762000</xdr:colOff>
      <xdr:row>5</xdr:row>
      <xdr:rowOff>0</xdr:rowOff>
    </xdr:to>
    <xdr:sp>
      <xdr:nvSpPr>
        <xdr:cNvPr id="11" name="Straight Arrow Connector 11"/>
        <xdr:cNvSpPr>
          <a:spLocks/>
        </xdr:cNvSpPr>
      </xdr:nvSpPr>
      <xdr:spPr>
        <a:xfrm flipV="1">
          <a:off x="6315075" y="2752725"/>
          <a:ext cx="3724275" cy="361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COMPLETED%20PROJECTS%202009\Compensation_CONSTREXIM_Mar09\06_He%20thong%20luong\Danh%20gia%20nang%20luc\Danh%20gia%20nang%20luc%20nhan%20vien%20Ban%20DHTT%20Contrex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D\05%20COMPLETED%20PROJECTS%202009\BSC%20consultancy%20for%20PayNet\Bang%20cuoi%20cung\PayNet_BSC%2029122009\01_Nghiep%20vu%20-%20BSC%20-%20KPI%20planning%20_Template29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NL"/>
      <sheetName val="Danh gia 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yNet_ Balanced Scorecard "/>
      <sheetName val="B1_Ma tran Vai tro cua BP"/>
      <sheetName val="B2.1_BSC Khoi"/>
      <sheetName val="B3_Bien phap"/>
      <sheetName val="B4_Action plan_Phong.BP"/>
      <sheetName val="Đăng ký KPI_cá nhân"/>
      <sheetName val="B5_kiem dinh chuc nang phong"/>
      <sheetName val="Mau danh gia KPI"/>
      <sheetName val="Ke hoa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M34"/>
  <sheetViews>
    <sheetView zoomScale="60" zoomScaleNormal="60" zoomScalePageLayoutView="0" workbookViewId="0" topLeftCell="A1">
      <selection activeCell="G34" sqref="G34"/>
    </sheetView>
  </sheetViews>
  <sheetFormatPr defaultColWidth="9.00390625" defaultRowHeight="14.25"/>
  <cols>
    <col min="1" max="1" width="12.625" style="75" customWidth="1"/>
    <col min="2" max="2" width="5.375" style="82" customWidth="1"/>
    <col min="3" max="3" width="22.625" style="75" customWidth="1"/>
    <col min="4" max="4" width="3.75390625" style="75" customWidth="1"/>
    <col min="5" max="5" width="22.625" style="75" customWidth="1"/>
    <col min="6" max="6" width="3.375" style="75" customWidth="1"/>
    <col min="7" max="7" width="22.625" style="75" customWidth="1"/>
    <col min="8" max="8" width="3.00390625" style="75" customWidth="1"/>
    <col min="9" max="9" width="22.625" style="75" customWidth="1"/>
    <col min="10" max="10" width="3.125" style="75" customWidth="1"/>
    <col min="11" max="11" width="23.25390625" style="75" customWidth="1"/>
    <col min="12" max="12" width="2.25390625" style="74" customWidth="1"/>
    <col min="13" max="13" width="23.25390625" style="74" customWidth="1"/>
    <col min="14" max="19" width="15.00390625" style="74" customWidth="1"/>
    <col min="20" max="16384" width="9.00390625" style="74" customWidth="1"/>
  </cols>
  <sheetData>
    <row r="2" spans="1:13" ht="79.5" customHeight="1">
      <c r="A2" s="75" t="s">
        <v>8</v>
      </c>
      <c r="C2" s="77" t="s">
        <v>132</v>
      </c>
      <c r="E2" s="77" t="s">
        <v>133</v>
      </c>
      <c r="G2" s="77" t="s">
        <v>130</v>
      </c>
      <c r="I2" s="77" t="s">
        <v>134</v>
      </c>
      <c r="M2" s="77"/>
    </row>
    <row r="3" ht="31.5" customHeight="1">
      <c r="M3" s="75"/>
    </row>
    <row r="4" spans="1:13" ht="79.5" customHeight="1">
      <c r="A4" s="75" t="s">
        <v>62</v>
      </c>
      <c r="C4" s="78" t="s">
        <v>135</v>
      </c>
      <c r="E4" s="78" t="s">
        <v>136</v>
      </c>
      <c r="G4" s="78" t="s">
        <v>137</v>
      </c>
      <c r="I4" s="78" t="s">
        <v>146</v>
      </c>
      <c r="K4" s="78" t="s">
        <v>215</v>
      </c>
      <c r="M4" s="78" t="s">
        <v>159</v>
      </c>
    </row>
    <row r="5" ht="31.5" customHeight="1">
      <c r="M5" s="75"/>
    </row>
    <row r="6" spans="1:13" ht="79.5" customHeight="1">
      <c r="A6" s="75" t="s">
        <v>63</v>
      </c>
      <c r="C6" s="80" t="s">
        <v>184</v>
      </c>
      <c r="E6" s="80" t="s">
        <v>141</v>
      </c>
      <c r="G6" s="80" t="s">
        <v>138</v>
      </c>
      <c r="I6" s="80" t="s">
        <v>139</v>
      </c>
      <c r="K6" s="80" t="s">
        <v>140</v>
      </c>
      <c r="M6" s="80"/>
    </row>
    <row r="7" ht="30.75" customHeight="1">
      <c r="M7" s="75"/>
    </row>
    <row r="8" spans="1:13" s="75" customFormat="1" ht="103.5" customHeight="1">
      <c r="A8" s="75" t="s">
        <v>64</v>
      </c>
      <c r="B8" s="82"/>
      <c r="C8" s="81" t="s">
        <v>129</v>
      </c>
      <c r="E8" s="81" t="s">
        <v>144</v>
      </c>
      <c r="G8" s="81" t="s">
        <v>143</v>
      </c>
      <c r="I8" s="81" t="s">
        <v>142</v>
      </c>
      <c r="K8" s="81" t="s">
        <v>145</v>
      </c>
      <c r="M8" s="81"/>
    </row>
    <row r="9" spans="2:11" s="79" customFormat="1" ht="36" customHeight="1">
      <c r="B9" s="86"/>
      <c r="C9" s="87"/>
      <c r="E9" s="87"/>
      <c r="G9" s="87"/>
      <c r="I9" s="87"/>
      <c r="K9" s="87"/>
    </row>
    <row r="10" spans="1:7" ht="22.5">
      <c r="A10" s="76"/>
      <c r="B10" s="83"/>
      <c r="G10" s="87"/>
    </row>
    <row r="11" spans="2:7" ht="22.5">
      <c r="B11" s="84" t="s">
        <v>65</v>
      </c>
      <c r="C11" s="85" t="str">
        <f>C2</f>
        <v>Tăng tỷ suất lợi nhuận</v>
      </c>
      <c r="G11" s="87"/>
    </row>
    <row r="12" spans="2:7" ht="23.25" customHeight="1">
      <c r="B12" s="84" t="s">
        <v>66</v>
      </c>
      <c r="C12" s="85" t="str">
        <f>E2</f>
        <v>Tăng doanh thu</v>
      </c>
      <c r="G12" s="87"/>
    </row>
    <row r="13" spans="2:7" ht="22.5">
      <c r="B13" s="84" t="s">
        <v>82</v>
      </c>
      <c r="C13" s="85" t="str">
        <f>G2</f>
        <v>Giảm chi phí mua hàng</v>
      </c>
      <c r="G13" s="87"/>
    </row>
    <row r="14" spans="2:7" ht="22.5">
      <c r="B14" s="84" t="s">
        <v>83</v>
      </c>
      <c r="C14" s="85" t="str">
        <f>I2</f>
        <v>Giảm chi phí tồn kho</v>
      </c>
      <c r="G14" s="87"/>
    </row>
    <row r="15" spans="2:7" ht="23.25" customHeight="1">
      <c r="B15" s="84" t="s">
        <v>84</v>
      </c>
      <c r="C15" s="85"/>
      <c r="G15" s="87"/>
    </row>
    <row r="16" spans="2:7" ht="23.25" customHeight="1">
      <c r="B16" s="84" t="s">
        <v>113</v>
      </c>
      <c r="C16" s="85"/>
      <c r="G16" s="87"/>
    </row>
    <row r="17" spans="2:7" ht="26.25">
      <c r="B17" s="84" t="s">
        <v>67</v>
      </c>
      <c r="C17" s="85" t="str">
        <f>C4</f>
        <v>Nâng cao chất lượng sản phẩm</v>
      </c>
      <c r="G17" s="87"/>
    </row>
    <row r="18" spans="2:7" ht="22.5">
      <c r="B18" s="84" t="s">
        <v>68</v>
      </c>
      <c r="C18" s="85" t="str">
        <f>E4</f>
        <v>Giá cạnh tranh</v>
      </c>
      <c r="G18" s="87"/>
    </row>
    <row r="19" spans="2:7" ht="26.25">
      <c r="B19" s="84" t="s">
        <v>69</v>
      </c>
      <c r="C19" s="85" t="str">
        <f>G4</f>
        <v>Cải thiện dịch vụ sau bán hàng</v>
      </c>
      <c r="G19" s="87"/>
    </row>
    <row r="20" spans="2:7" ht="22.5">
      <c r="B20" s="84" t="s">
        <v>70</v>
      </c>
      <c r="C20" s="85" t="str">
        <f>I4</f>
        <v>Tin cậy của đại lý</v>
      </c>
      <c r="G20" s="87"/>
    </row>
    <row r="21" spans="2:3" ht="22.5">
      <c r="B21" s="84" t="s">
        <v>71</v>
      </c>
      <c r="C21" s="85" t="str">
        <f>K4</f>
        <v>Phát triển thương hiệu mạnh</v>
      </c>
    </row>
    <row r="22" spans="2:3" ht="26.25">
      <c r="B22" s="84" t="s">
        <v>114</v>
      </c>
      <c r="C22" s="85" t="str">
        <f>M4</f>
        <v>Nâng cao mức độ hài lòng của khách hàng</v>
      </c>
    </row>
    <row r="23" spans="2:3" ht="26.25">
      <c r="B23" s="84" t="s">
        <v>72</v>
      </c>
      <c r="C23" s="85" t="str">
        <f>C6</f>
        <v>Nâng cao hiệu quả chuỗi cung ứng vật tư</v>
      </c>
    </row>
    <row r="24" spans="2:3" ht="22.5">
      <c r="B24" s="84" t="s">
        <v>73</v>
      </c>
      <c r="C24" s="85" t="str">
        <f>E6</f>
        <v>Quản lý kho</v>
      </c>
    </row>
    <row r="25" spans="2:3" ht="22.5">
      <c r="B25" s="84" t="s">
        <v>74</v>
      </c>
      <c r="C25" s="85" t="str">
        <f>G6</f>
        <v>Nâng cao hiệu quả sản xuất</v>
      </c>
    </row>
    <row r="26" spans="2:3" ht="22.5">
      <c r="B26" s="84" t="s">
        <v>75</v>
      </c>
      <c r="C26" s="85" t="str">
        <f>I6</f>
        <v>Phát triển kênh </v>
      </c>
    </row>
    <row r="27" spans="2:3" ht="22.5">
      <c r="B27" s="84" t="s">
        <v>76</v>
      </c>
      <c r="C27" s="85" t="str">
        <f>K6</f>
        <v>Phát triển thương hiệu</v>
      </c>
    </row>
    <row r="28" spans="2:3" ht="22.5">
      <c r="B28" s="84" t="s">
        <v>115</v>
      </c>
      <c r="C28" s="85">
        <f>M6</f>
        <v>0</v>
      </c>
    </row>
    <row r="29" spans="2:3" ht="22.5">
      <c r="B29" s="84" t="s">
        <v>77</v>
      </c>
      <c r="C29" s="85" t="str">
        <f>C8</f>
        <v>Nâng cao năng lực quản lý</v>
      </c>
    </row>
    <row r="30" spans="2:3" ht="26.25">
      <c r="B30" s="84" t="s">
        <v>78</v>
      </c>
      <c r="C30" s="85" t="str">
        <f>E8</f>
        <v>Nâng cao tay nghề công nhân lắp ráp, gia công</v>
      </c>
    </row>
    <row r="31" spans="2:3" ht="26.25">
      <c r="B31" s="84" t="s">
        <v>79</v>
      </c>
      <c r="C31" s="85" t="str">
        <f>G8</f>
        <v>Nâng cao năng lực đội ngũ R&amp;D, QC</v>
      </c>
    </row>
    <row r="32" spans="2:3" ht="26.25">
      <c r="B32" s="84" t="s">
        <v>80</v>
      </c>
      <c r="C32" s="85" t="str">
        <f>I8</f>
        <v>Nâng cao năng lực nhân viên bán hàng và marketing</v>
      </c>
    </row>
    <row r="33" spans="2:3" ht="26.25">
      <c r="B33" s="84" t="s">
        <v>81</v>
      </c>
      <c r="C33" s="85" t="str">
        <f>K8</f>
        <v>Tăng cường năng lực thông tin quản lý</v>
      </c>
    </row>
    <row r="34" spans="2:3" ht="22.5">
      <c r="B34" s="84" t="s">
        <v>116</v>
      </c>
      <c r="C34" s="85" t="s">
        <v>238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C000"/>
  </sheetPr>
  <dimension ref="A1:AU72"/>
  <sheetViews>
    <sheetView zoomScale="90" zoomScaleNormal="90" zoomScalePageLayoutView="0" workbookViewId="0" topLeftCell="A1">
      <pane xSplit="6" ySplit="5" topLeftCell="G43" activePane="bottomRight" state="frozen"/>
      <selection pane="topLeft" activeCell="A1" sqref="A1"/>
      <selection pane="topRight" activeCell="G1" sqref="G1"/>
      <selection pane="bottomLeft" activeCell="A6" sqref="A6"/>
      <selection pane="bottomRight" activeCell="G8" sqref="G8:G11"/>
    </sheetView>
  </sheetViews>
  <sheetFormatPr defaultColWidth="10.375" defaultRowHeight="14.25"/>
  <cols>
    <col min="1" max="1" width="4.00390625" style="1" customWidth="1"/>
    <col min="2" max="2" width="3.125" style="1" customWidth="1"/>
    <col min="3" max="3" width="2.625" style="1" customWidth="1"/>
    <col min="4" max="4" width="15.00390625" style="88" customWidth="1"/>
    <col min="5" max="5" width="7.00390625" style="2" customWidth="1"/>
    <col min="6" max="6" width="41.125" style="3" customWidth="1"/>
    <col min="7" max="7" width="7.625" style="1" customWidth="1"/>
    <col min="8" max="8" width="8.875" style="232" customWidth="1"/>
    <col min="9" max="9" width="10.875" style="281" customWidth="1"/>
    <col min="10" max="10" width="7.625" style="1" customWidth="1"/>
    <col min="11" max="11" width="7.375" style="1" customWidth="1"/>
    <col min="12" max="12" width="10.375" style="1" customWidth="1"/>
    <col min="13" max="13" width="22.00390625" style="1" customWidth="1"/>
    <col min="14" max="14" width="24.00390625" style="1" customWidth="1"/>
    <col min="15" max="15" width="12.375" style="1" customWidth="1"/>
    <col min="16" max="16" width="12.375" style="33" customWidth="1"/>
    <col min="17" max="17" width="12.625" style="33" customWidth="1"/>
    <col min="18" max="19" width="24.00390625" style="1" customWidth="1"/>
    <col min="20" max="21" width="11.75390625" style="2" customWidth="1"/>
    <col min="22" max="22" width="25.875" style="2" customWidth="1"/>
    <col min="23" max="23" width="11.75390625" style="2" customWidth="1"/>
    <col min="24" max="24" width="26.25390625" style="2" customWidth="1"/>
    <col min="25" max="25" width="25.875" style="2" customWidth="1"/>
    <col min="26" max="30" width="11.75390625" style="2" customWidth="1"/>
    <col min="31" max="31" width="16.875" style="2" customWidth="1"/>
    <col min="32" max="45" width="11.75390625" style="2" customWidth="1"/>
    <col min="46" max="16384" width="10.375" style="1" customWidth="1"/>
  </cols>
  <sheetData>
    <row r="1" spans="1:13" ht="20.25">
      <c r="A1" s="91" t="s">
        <v>413</v>
      </c>
      <c r="B1" s="70"/>
      <c r="C1" s="70"/>
      <c r="D1" s="70"/>
      <c r="E1" s="70"/>
      <c r="F1" s="70"/>
      <c r="G1" s="70"/>
      <c r="H1" s="223"/>
      <c r="I1" s="273"/>
      <c r="J1" s="70"/>
      <c r="K1" s="70"/>
      <c r="L1" s="70"/>
      <c r="M1" s="70"/>
    </row>
    <row r="2" spans="1:47" ht="18">
      <c r="A2" s="28"/>
      <c r="B2" s="28"/>
      <c r="C2" s="28"/>
      <c r="D2" s="92" t="s">
        <v>27</v>
      </c>
      <c r="E2" s="90"/>
      <c r="F2" s="90"/>
      <c r="G2" s="90"/>
      <c r="H2" s="224"/>
      <c r="I2" s="29"/>
      <c r="J2" s="28"/>
      <c r="K2" s="28"/>
      <c r="L2" s="28"/>
      <c r="M2" s="28"/>
      <c r="N2" s="218"/>
      <c r="O2" s="431" t="s">
        <v>15</v>
      </c>
      <c r="P2" s="431"/>
      <c r="Q2" s="431"/>
      <c r="R2" s="431"/>
      <c r="S2" s="218"/>
      <c r="T2" s="422" t="s">
        <v>28</v>
      </c>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31"/>
      <c r="AU2" s="31"/>
    </row>
    <row r="3" spans="1:47" ht="15.75" thickBot="1">
      <c r="A3" s="68"/>
      <c r="B3" s="68" t="s">
        <v>13</v>
      </c>
      <c r="C3" s="27" t="s">
        <v>21</v>
      </c>
      <c r="D3" s="27" t="s">
        <v>47</v>
      </c>
      <c r="E3" s="27" t="s">
        <v>48</v>
      </c>
      <c r="F3" s="27" t="s">
        <v>49</v>
      </c>
      <c r="G3" s="27" t="s">
        <v>55</v>
      </c>
      <c r="H3" s="225" t="s">
        <v>56</v>
      </c>
      <c r="I3" s="274" t="s">
        <v>50</v>
      </c>
      <c r="J3" s="27" t="s">
        <v>51</v>
      </c>
      <c r="K3" s="27" t="s">
        <v>57</v>
      </c>
      <c r="L3" s="27" t="s">
        <v>52</v>
      </c>
      <c r="M3" s="27" t="s">
        <v>53</v>
      </c>
      <c r="N3" s="27"/>
      <c r="O3" s="27" t="s">
        <v>54</v>
      </c>
      <c r="P3" s="34" t="s">
        <v>58</v>
      </c>
      <c r="Q3" s="27" t="s">
        <v>59</v>
      </c>
      <c r="R3" s="27" t="s">
        <v>60</v>
      </c>
      <c r="S3" s="27"/>
      <c r="T3" s="237"/>
      <c r="U3" s="237"/>
      <c r="V3" s="237"/>
      <c r="W3" s="237"/>
      <c r="X3" s="305"/>
      <c r="Y3" s="305"/>
      <c r="Z3" s="305"/>
      <c r="AA3" s="237"/>
      <c r="AB3" s="237"/>
      <c r="AC3" s="237"/>
      <c r="AD3" s="237"/>
      <c r="AE3" s="237"/>
      <c r="AF3" s="237"/>
      <c r="AG3" s="237"/>
      <c r="AH3" s="237"/>
      <c r="AI3" s="237"/>
      <c r="AJ3" s="237"/>
      <c r="AK3" s="237"/>
      <c r="AL3" s="237"/>
      <c r="AM3" s="237"/>
      <c r="AN3" s="237"/>
      <c r="AO3" s="237"/>
      <c r="AP3" s="237"/>
      <c r="AQ3" s="237"/>
      <c r="AR3" s="237"/>
      <c r="AS3" s="284"/>
      <c r="AT3" s="31"/>
      <c r="AU3" s="31"/>
    </row>
    <row r="4" spans="1:47" ht="15.75" customHeight="1" thickTop="1">
      <c r="A4" s="424" t="s">
        <v>0</v>
      </c>
      <c r="B4" s="425"/>
      <c r="C4" s="425"/>
      <c r="D4" s="425"/>
      <c r="E4" s="428" t="s">
        <v>85</v>
      </c>
      <c r="F4" s="455" t="s">
        <v>111</v>
      </c>
      <c r="G4" s="428" t="s">
        <v>2</v>
      </c>
      <c r="H4" s="433" t="s">
        <v>3</v>
      </c>
      <c r="I4" s="456" t="s">
        <v>112</v>
      </c>
      <c r="J4" s="457"/>
      <c r="K4" s="428" t="s">
        <v>4</v>
      </c>
      <c r="L4" s="432" t="s">
        <v>5</v>
      </c>
      <c r="M4" s="428" t="s">
        <v>6</v>
      </c>
      <c r="N4" s="428" t="s">
        <v>128</v>
      </c>
      <c r="O4" s="429" t="s">
        <v>16</v>
      </c>
      <c r="P4" s="453" t="s">
        <v>17</v>
      </c>
      <c r="Q4" s="453" t="s">
        <v>18</v>
      </c>
      <c r="R4" s="429" t="s">
        <v>24</v>
      </c>
      <c r="S4" s="270"/>
      <c r="T4" s="406" t="s">
        <v>209</v>
      </c>
      <c r="U4" s="449" t="s">
        <v>170</v>
      </c>
      <c r="V4" s="447"/>
      <c r="W4" s="447"/>
      <c r="X4" s="444" t="s">
        <v>171</v>
      </c>
      <c r="Y4" s="445"/>
      <c r="Z4" s="446"/>
      <c r="AA4" s="447" t="s">
        <v>172</v>
      </c>
      <c r="AB4" s="447"/>
      <c r="AC4" s="448"/>
      <c r="AD4" s="449" t="s">
        <v>173</v>
      </c>
      <c r="AE4" s="447"/>
      <c r="AF4" s="448"/>
      <c r="AG4" s="450" t="s">
        <v>176</v>
      </c>
      <c r="AH4" s="451"/>
      <c r="AI4" s="452"/>
      <c r="AJ4" s="449" t="s">
        <v>219</v>
      </c>
      <c r="AK4" s="447"/>
      <c r="AL4" s="448"/>
      <c r="AM4" s="449" t="s">
        <v>174</v>
      </c>
      <c r="AN4" s="447"/>
      <c r="AO4" s="448"/>
      <c r="AP4" s="449" t="s">
        <v>175</v>
      </c>
      <c r="AQ4" s="447"/>
      <c r="AR4" s="448"/>
      <c r="AS4" s="449" t="s">
        <v>177</v>
      </c>
      <c r="AT4" s="447"/>
      <c r="AU4" s="448"/>
    </row>
    <row r="5" spans="1:47" ht="12.75">
      <c r="A5" s="426"/>
      <c r="B5" s="427"/>
      <c r="C5" s="427"/>
      <c r="D5" s="427"/>
      <c r="E5" s="428"/>
      <c r="F5" s="455"/>
      <c r="G5" s="428"/>
      <c r="H5" s="433"/>
      <c r="I5" s="22">
        <v>2012</v>
      </c>
      <c r="J5" s="23" t="s">
        <v>7</v>
      </c>
      <c r="K5" s="428"/>
      <c r="L5" s="432"/>
      <c r="M5" s="428"/>
      <c r="N5" s="428"/>
      <c r="O5" s="430"/>
      <c r="P5" s="454"/>
      <c r="Q5" s="454"/>
      <c r="R5" s="430"/>
      <c r="S5" s="271"/>
      <c r="T5" s="407"/>
      <c r="U5" s="269" t="s">
        <v>216</v>
      </c>
      <c r="V5" s="282" t="s">
        <v>25</v>
      </c>
      <c r="W5" s="288" t="s">
        <v>217</v>
      </c>
      <c r="X5" s="311" t="s">
        <v>216</v>
      </c>
      <c r="Y5" s="312" t="s">
        <v>25</v>
      </c>
      <c r="Z5" s="313" t="s">
        <v>217</v>
      </c>
      <c r="AA5" s="296" t="s">
        <v>216</v>
      </c>
      <c r="AB5" s="282" t="s">
        <v>25</v>
      </c>
      <c r="AC5" s="282" t="s">
        <v>217</v>
      </c>
      <c r="AD5" s="269" t="s">
        <v>216</v>
      </c>
      <c r="AE5" s="282" t="s">
        <v>25</v>
      </c>
      <c r="AF5" s="282" t="s">
        <v>217</v>
      </c>
      <c r="AG5" s="283" t="s">
        <v>216</v>
      </c>
      <c r="AH5" s="10" t="s">
        <v>25</v>
      </c>
      <c r="AI5" s="10" t="s">
        <v>217</v>
      </c>
      <c r="AJ5" s="283" t="s">
        <v>216</v>
      </c>
      <c r="AK5" s="10" t="s">
        <v>25</v>
      </c>
      <c r="AL5" s="10" t="s">
        <v>217</v>
      </c>
      <c r="AM5" s="283" t="s">
        <v>216</v>
      </c>
      <c r="AN5" s="10" t="s">
        <v>25</v>
      </c>
      <c r="AO5" s="10" t="s">
        <v>217</v>
      </c>
      <c r="AP5" s="283" t="s">
        <v>216</v>
      </c>
      <c r="AQ5" s="10" t="s">
        <v>25</v>
      </c>
      <c r="AR5" s="10" t="s">
        <v>217</v>
      </c>
      <c r="AS5" s="283" t="s">
        <v>216</v>
      </c>
      <c r="AT5" s="10" t="s">
        <v>25</v>
      </c>
      <c r="AU5" s="10" t="s">
        <v>217</v>
      </c>
    </row>
    <row r="6" spans="1:47" ht="26.25" customHeight="1">
      <c r="A6" s="434" t="s">
        <v>8</v>
      </c>
      <c r="B6" s="400">
        <v>0.3</v>
      </c>
      <c r="C6" s="415" t="s">
        <v>65</v>
      </c>
      <c r="D6" s="406" t="str">
        <f>VLOOKUP($C6,'Bản đồ chiến lược'!$B$11:$C$34,2,FALSE)</f>
        <v>Tăng tỷ suất lợi nhuận</v>
      </c>
      <c r="E6" s="403">
        <v>0.3</v>
      </c>
      <c r="F6" s="10" t="s">
        <v>131</v>
      </c>
      <c r="G6" s="5">
        <v>1</v>
      </c>
      <c r="H6" s="226">
        <f>G6*$E$6*$B$6</f>
        <v>0.09</v>
      </c>
      <c r="I6" s="233">
        <v>0.3</v>
      </c>
      <c r="J6" s="7" t="s">
        <v>12</v>
      </c>
      <c r="K6" s="8" t="s">
        <v>13</v>
      </c>
      <c r="L6" s="9" t="s">
        <v>154</v>
      </c>
      <c r="M6" s="10"/>
      <c r="N6" s="31"/>
      <c r="O6" s="30"/>
      <c r="P6" s="57">
        <f aca="true" t="shared" si="0" ref="P6:P14">O6/I6*100%</f>
        <v>0</v>
      </c>
      <c r="Q6" s="57">
        <f aca="true" t="shared" si="1" ref="Q6:Q14">P6*H6</f>
        <v>0</v>
      </c>
      <c r="R6" s="31"/>
      <c r="S6" s="31"/>
      <c r="T6" s="238" t="s">
        <v>210</v>
      </c>
      <c r="U6" s="238"/>
      <c r="V6" s="238"/>
      <c r="W6" s="289"/>
      <c r="X6" s="307"/>
      <c r="Y6" s="286"/>
      <c r="Z6" s="314"/>
      <c r="AA6" s="297"/>
      <c r="AB6" s="238"/>
      <c r="AC6" s="238"/>
      <c r="AD6" s="238"/>
      <c r="AE6" s="238"/>
      <c r="AF6" s="238"/>
      <c r="AG6" s="238"/>
      <c r="AH6" s="238"/>
      <c r="AI6" s="238"/>
      <c r="AJ6" s="238"/>
      <c r="AK6" s="238"/>
      <c r="AL6" s="238"/>
      <c r="AM6" s="238"/>
      <c r="AN6" s="238"/>
      <c r="AO6" s="238"/>
      <c r="AP6" s="238"/>
      <c r="AQ6" s="238"/>
      <c r="AR6" s="238"/>
      <c r="AS6" s="238"/>
      <c r="AT6" s="31"/>
      <c r="AU6" s="31"/>
    </row>
    <row r="7" spans="1:47" ht="26.25" customHeight="1">
      <c r="A7" s="435"/>
      <c r="B7" s="401"/>
      <c r="C7" s="416"/>
      <c r="D7" s="407"/>
      <c r="E7" s="414"/>
      <c r="F7" s="10" t="s">
        <v>218</v>
      </c>
      <c r="G7" s="5"/>
      <c r="H7" s="226"/>
      <c r="I7" s="233"/>
      <c r="J7" s="7"/>
      <c r="K7" s="8"/>
      <c r="L7" s="9"/>
      <c r="M7" s="10"/>
      <c r="N7" s="31"/>
      <c r="O7" s="30"/>
      <c r="P7" s="57"/>
      <c r="Q7" s="57"/>
      <c r="R7" s="31"/>
      <c r="S7" s="31"/>
      <c r="T7" s="238" t="s">
        <v>210</v>
      </c>
      <c r="U7" s="238"/>
      <c r="V7" s="238"/>
      <c r="W7" s="289"/>
      <c r="X7" s="307"/>
      <c r="Y7" s="286"/>
      <c r="Z7" s="314"/>
      <c r="AA7" s="297"/>
      <c r="AB7" s="238"/>
      <c r="AC7" s="238"/>
      <c r="AD7" s="286" t="s">
        <v>210</v>
      </c>
      <c r="AE7" s="238"/>
      <c r="AF7" s="238"/>
      <c r="AG7" s="238"/>
      <c r="AH7" s="238"/>
      <c r="AI7" s="238"/>
      <c r="AJ7" s="238"/>
      <c r="AK7" s="238"/>
      <c r="AL7" s="238"/>
      <c r="AM7" s="238"/>
      <c r="AN7" s="238"/>
      <c r="AO7" s="238"/>
      <c r="AP7" s="238"/>
      <c r="AQ7" s="238"/>
      <c r="AR7" s="238"/>
      <c r="AS7" s="238"/>
      <c r="AT7" s="31"/>
      <c r="AU7" s="31"/>
    </row>
    <row r="8" spans="1:47" ht="12.75" customHeight="1">
      <c r="A8" s="435"/>
      <c r="B8" s="401"/>
      <c r="C8" s="415" t="s">
        <v>66</v>
      </c>
      <c r="D8" s="406" t="str">
        <f>VLOOKUP($C8,'Bản đồ chiến lược'!$B$11:$C$34,2,FALSE)</f>
        <v>Tăng doanh thu</v>
      </c>
      <c r="E8" s="403">
        <v>0.5</v>
      </c>
      <c r="F8" s="4" t="s">
        <v>147</v>
      </c>
      <c r="G8" s="25">
        <v>0.5</v>
      </c>
      <c r="H8" s="226">
        <f>G8*$E$8*$B$6</f>
        <v>0.075</v>
      </c>
      <c r="I8" s="30">
        <v>380</v>
      </c>
      <c r="J8" s="7" t="s">
        <v>150</v>
      </c>
      <c r="K8" s="8" t="s">
        <v>13</v>
      </c>
      <c r="L8" s="9" t="s">
        <v>154</v>
      </c>
      <c r="M8" s="10"/>
      <c r="N8" s="31"/>
      <c r="O8" s="30"/>
      <c r="P8" s="57">
        <f t="shared" si="0"/>
        <v>0</v>
      </c>
      <c r="Q8" s="57">
        <f t="shared" si="1"/>
        <v>0</v>
      </c>
      <c r="R8" s="31"/>
      <c r="S8" s="31"/>
      <c r="T8" s="238"/>
      <c r="U8" s="238"/>
      <c r="V8" s="238"/>
      <c r="W8" s="289"/>
      <c r="X8" s="307"/>
      <c r="Y8" s="286"/>
      <c r="Z8" s="314"/>
      <c r="AA8" s="297"/>
      <c r="AB8" s="238"/>
      <c r="AC8" s="238"/>
      <c r="AD8" s="286" t="s">
        <v>210</v>
      </c>
      <c r="AE8" s="238"/>
      <c r="AF8" s="238"/>
      <c r="AG8" s="238"/>
      <c r="AH8" s="238"/>
      <c r="AI8" s="238"/>
      <c r="AJ8" s="238"/>
      <c r="AK8" s="238"/>
      <c r="AL8" s="238"/>
      <c r="AM8" s="238"/>
      <c r="AN8" s="238"/>
      <c r="AO8" s="238"/>
      <c r="AP8" s="238"/>
      <c r="AQ8" s="238"/>
      <c r="AR8" s="238"/>
      <c r="AS8" s="238"/>
      <c r="AT8" s="31"/>
      <c r="AU8" s="31"/>
    </row>
    <row r="9" spans="1:47" ht="12.75" customHeight="1">
      <c r="A9" s="435"/>
      <c r="B9" s="401"/>
      <c r="C9" s="405"/>
      <c r="D9" s="411"/>
      <c r="E9" s="404"/>
      <c r="F9" s="4" t="s">
        <v>148</v>
      </c>
      <c r="G9" s="25">
        <v>0.1</v>
      </c>
      <c r="H9" s="226">
        <f>G9*$E$8*$B$6</f>
        <v>0.015</v>
      </c>
      <c r="I9" s="233">
        <v>0.13</v>
      </c>
      <c r="J9" s="7" t="s">
        <v>12</v>
      </c>
      <c r="K9" s="8"/>
      <c r="L9" s="9" t="s">
        <v>155</v>
      </c>
      <c r="M9" s="10"/>
      <c r="N9" s="31"/>
      <c r="O9" s="30"/>
      <c r="P9" s="57"/>
      <c r="Q9" s="57"/>
      <c r="R9" s="31"/>
      <c r="S9" s="31"/>
      <c r="T9" s="238"/>
      <c r="U9" s="238"/>
      <c r="V9" s="238"/>
      <c r="W9" s="289"/>
      <c r="X9" s="307"/>
      <c r="Y9" s="286"/>
      <c r="Z9" s="314"/>
      <c r="AA9" s="297"/>
      <c r="AB9" s="238"/>
      <c r="AC9" s="238"/>
      <c r="AD9" s="286" t="s">
        <v>210</v>
      </c>
      <c r="AE9" s="238"/>
      <c r="AF9" s="238"/>
      <c r="AG9" s="238"/>
      <c r="AH9" s="238"/>
      <c r="AI9" s="238"/>
      <c r="AJ9" s="238"/>
      <c r="AK9" s="238"/>
      <c r="AL9" s="238"/>
      <c r="AM9" s="238"/>
      <c r="AN9" s="238"/>
      <c r="AO9" s="238"/>
      <c r="AP9" s="238"/>
      <c r="AQ9" s="238"/>
      <c r="AR9" s="238"/>
      <c r="AS9" s="238"/>
      <c r="AT9" s="31"/>
      <c r="AU9" s="31"/>
    </row>
    <row r="10" spans="1:47" ht="25.5" customHeight="1">
      <c r="A10" s="435"/>
      <c r="B10" s="401"/>
      <c r="C10" s="405"/>
      <c r="D10" s="411"/>
      <c r="E10" s="404"/>
      <c r="F10" s="4" t="s">
        <v>213</v>
      </c>
      <c r="G10" s="25">
        <v>0.3</v>
      </c>
      <c r="H10" s="226">
        <f>G10*$E$8*$B$6</f>
        <v>0.045</v>
      </c>
      <c r="I10" s="233">
        <v>0.37</v>
      </c>
      <c r="J10" s="7" t="s">
        <v>12</v>
      </c>
      <c r="K10" s="8"/>
      <c r="L10" s="9" t="s">
        <v>154</v>
      </c>
      <c r="M10" s="10"/>
      <c r="N10" s="241"/>
      <c r="O10" s="30"/>
      <c r="P10" s="57"/>
      <c r="Q10" s="57"/>
      <c r="R10" s="31"/>
      <c r="S10" s="31"/>
      <c r="T10" s="238"/>
      <c r="U10" s="238"/>
      <c r="V10" s="238"/>
      <c r="W10" s="289"/>
      <c r="X10" s="307"/>
      <c r="Y10" s="286"/>
      <c r="Z10" s="314"/>
      <c r="AA10" s="297"/>
      <c r="AB10" s="238"/>
      <c r="AC10" s="238"/>
      <c r="AD10" s="286" t="s">
        <v>210</v>
      </c>
      <c r="AE10" s="238"/>
      <c r="AF10" s="238"/>
      <c r="AG10" s="238"/>
      <c r="AH10" s="238"/>
      <c r="AI10" s="238"/>
      <c r="AJ10" s="238"/>
      <c r="AK10" s="238"/>
      <c r="AL10" s="238"/>
      <c r="AM10" s="238"/>
      <c r="AN10" s="238"/>
      <c r="AO10" s="238"/>
      <c r="AP10" s="238"/>
      <c r="AQ10" s="238"/>
      <c r="AR10" s="238"/>
      <c r="AS10" s="238"/>
      <c r="AT10" s="31"/>
      <c r="AU10" s="31"/>
    </row>
    <row r="11" spans="1:47" ht="12.75">
      <c r="A11" s="435"/>
      <c r="B11" s="401"/>
      <c r="C11" s="405"/>
      <c r="D11" s="411"/>
      <c r="E11" s="404"/>
      <c r="F11" s="4" t="s">
        <v>149</v>
      </c>
      <c r="G11" s="25">
        <v>0.1</v>
      </c>
      <c r="H11" s="226">
        <f>G11*$E$8*$B$6</f>
        <v>0.015</v>
      </c>
      <c r="I11" s="233">
        <v>0.05</v>
      </c>
      <c r="J11" s="7" t="s">
        <v>12</v>
      </c>
      <c r="K11" s="8" t="s">
        <v>21</v>
      </c>
      <c r="L11" s="9" t="s">
        <v>14</v>
      </c>
      <c r="M11" s="10"/>
      <c r="N11" s="31"/>
      <c r="O11" s="233"/>
      <c r="P11" s="57">
        <f t="shared" si="0"/>
        <v>0</v>
      </c>
      <c r="Q11" s="57">
        <f t="shared" si="1"/>
        <v>0</v>
      </c>
      <c r="R11" s="31"/>
      <c r="S11" s="31"/>
      <c r="T11" s="238"/>
      <c r="U11" s="238"/>
      <c r="V11" s="238"/>
      <c r="W11" s="289"/>
      <c r="X11" s="307"/>
      <c r="Y11" s="286"/>
      <c r="Z11" s="314"/>
      <c r="AA11" s="297"/>
      <c r="AB11" s="238"/>
      <c r="AC11" s="238"/>
      <c r="AD11" s="286" t="s">
        <v>210</v>
      </c>
      <c r="AE11" s="238"/>
      <c r="AF11" s="238"/>
      <c r="AG11" s="238"/>
      <c r="AH11" s="238"/>
      <c r="AI11" s="238"/>
      <c r="AJ11" s="238"/>
      <c r="AK11" s="238"/>
      <c r="AL11" s="238"/>
      <c r="AM11" s="238"/>
      <c r="AN11" s="238"/>
      <c r="AO11" s="238"/>
      <c r="AP11" s="238"/>
      <c r="AQ11" s="238"/>
      <c r="AR11" s="238"/>
      <c r="AS11" s="238"/>
      <c r="AT11" s="31"/>
      <c r="AU11" s="31"/>
    </row>
    <row r="12" spans="1:47" s="256" customFormat="1" ht="30" customHeight="1" hidden="1">
      <c r="A12" s="435"/>
      <c r="B12" s="401"/>
      <c r="C12" s="242" t="s">
        <v>82</v>
      </c>
      <c r="D12" s="243" t="str">
        <f>VLOOKUP($C12,'Bản đồ chiến lược'!$B$11:$C$34,2,FALSE)</f>
        <v>Giảm chi phí mua hàng</v>
      </c>
      <c r="E12" s="244"/>
      <c r="F12" s="245" t="s">
        <v>152</v>
      </c>
      <c r="G12" s="246">
        <v>1</v>
      </c>
      <c r="H12" s="247">
        <f>G12*$E$12*B6</f>
        <v>0</v>
      </c>
      <c r="I12" s="253"/>
      <c r="J12" s="248"/>
      <c r="K12" s="249"/>
      <c r="L12" s="250" t="s">
        <v>20</v>
      </c>
      <c r="M12" s="251"/>
      <c r="N12" s="252"/>
      <c r="O12" s="253"/>
      <c r="P12" s="254"/>
      <c r="Q12" s="254"/>
      <c r="R12" s="252"/>
      <c r="S12" s="252"/>
      <c r="T12" s="255"/>
      <c r="U12" s="255"/>
      <c r="V12" s="255"/>
      <c r="W12" s="290"/>
      <c r="X12" s="307"/>
      <c r="Y12" s="286"/>
      <c r="Z12" s="314"/>
      <c r="AA12" s="298"/>
      <c r="AB12" s="255"/>
      <c r="AC12" s="255"/>
      <c r="AD12" s="286"/>
      <c r="AE12" s="255"/>
      <c r="AF12" s="255"/>
      <c r="AG12" s="255"/>
      <c r="AH12" s="255"/>
      <c r="AI12" s="255"/>
      <c r="AJ12" s="255"/>
      <c r="AK12" s="255"/>
      <c r="AL12" s="255"/>
      <c r="AM12" s="255"/>
      <c r="AN12" s="255"/>
      <c r="AO12" s="255"/>
      <c r="AP12" s="255"/>
      <c r="AQ12" s="255"/>
      <c r="AR12" s="255"/>
      <c r="AS12" s="255"/>
      <c r="AT12" s="252"/>
      <c r="AU12" s="252"/>
    </row>
    <row r="13" spans="1:47" ht="64.5" customHeight="1">
      <c r="A13" s="435"/>
      <c r="B13" s="401"/>
      <c r="C13" s="415" t="s">
        <v>83</v>
      </c>
      <c r="D13" s="406" t="str">
        <f>VLOOKUP($C13,'Bản đồ chiến lược'!$B$11:$C$34,2,FALSE)</f>
        <v>Giảm chi phí tồn kho</v>
      </c>
      <c r="E13" s="403">
        <v>0.2</v>
      </c>
      <c r="F13" s="222" t="s">
        <v>153</v>
      </c>
      <c r="G13" s="5">
        <v>1</v>
      </c>
      <c r="H13" s="226">
        <f>G13*E13*B6</f>
        <v>0.06</v>
      </c>
      <c r="I13" s="233">
        <v>3</v>
      </c>
      <c r="J13" s="7" t="s">
        <v>12</v>
      </c>
      <c r="K13" s="8" t="s">
        <v>13</v>
      </c>
      <c r="L13" s="9" t="s">
        <v>154</v>
      </c>
      <c r="M13" s="10"/>
      <c r="N13" s="31"/>
      <c r="O13" s="30"/>
      <c r="P13" s="57">
        <f t="shared" si="0"/>
        <v>0</v>
      </c>
      <c r="Q13" s="57">
        <f t="shared" si="1"/>
        <v>0</v>
      </c>
      <c r="R13" s="31"/>
      <c r="S13" s="31"/>
      <c r="T13" s="238"/>
      <c r="U13" s="287" t="s">
        <v>134</v>
      </c>
      <c r="V13" s="222" t="s">
        <v>222</v>
      </c>
      <c r="W13" s="289"/>
      <c r="X13" s="307"/>
      <c r="Y13" s="286"/>
      <c r="Z13" s="314"/>
      <c r="AA13" s="297"/>
      <c r="AB13" s="238"/>
      <c r="AC13" s="238"/>
      <c r="AD13" s="287" t="s">
        <v>134</v>
      </c>
      <c r="AE13" s="222" t="s">
        <v>223</v>
      </c>
      <c r="AF13" s="238"/>
      <c r="AG13" s="238"/>
      <c r="AH13" s="238"/>
      <c r="AI13" s="238"/>
      <c r="AJ13" s="238"/>
      <c r="AK13" s="238"/>
      <c r="AL13" s="238"/>
      <c r="AM13" s="238"/>
      <c r="AN13" s="238"/>
      <c r="AO13" s="238"/>
      <c r="AP13" s="406" t="str">
        <f>VLOOKUP($C13,'Bản đồ chiến lược'!$B$11:$C$34,2,FALSE)</f>
        <v>Giảm chi phí tồn kho</v>
      </c>
      <c r="AQ13" s="222" t="s">
        <v>153</v>
      </c>
      <c r="AR13" s="238"/>
      <c r="AS13" s="238"/>
      <c r="AT13" s="31"/>
      <c r="AU13" s="31"/>
    </row>
    <row r="14" spans="1:47" s="268" customFormat="1" ht="12.75" customHeight="1" hidden="1">
      <c r="A14" s="435"/>
      <c r="B14" s="401"/>
      <c r="C14" s="416"/>
      <c r="D14" s="411"/>
      <c r="E14" s="414"/>
      <c r="F14" s="257" t="s">
        <v>157</v>
      </c>
      <c r="G14" s="258"/>
      <c r="H14" s="259">
        <f>G14*E13*B6</f>
        <v>0</v>
      </c>
      <c r="I14" s="265">
        <v>60</v>
      </c>
      <c r="J14" s="260" t="s">
        <v>156</v>
      </c>
      <c r="K14" s="261" t="s">
        <v>21</v>
      </c>
      <c r="L14" s="262" t="s">
        <v>154</v>
      </c>
      <c r="M14" s="263"/>
      <c r="N14" s="264"/>
      <c r="O14" s="265"/>
      <c r="P14" s="266">
        <f t="shared" si="0"/>
        <v>0</v>
      </c>
      <c r="Q14" s="266">
        <f t="shared" si="1"/>
        <v>0</v>
      </c>
      <c r="R14" s="264"/>
      <c r="S14" s="264"/>
      <c r="T14" s="267"/>
      <c r="U14" s="267"/>
      <c r="V14" s="267"/>
      <c r="W14" s="291"/>
      <c r="X14" s="307"/>
      <c r="Y14" s="286"/>
      <c r="Z14" s="314"/>
      <c r="AA14" s="299"/>
      <c r="AB14" s="267"/>
      <c r="AC14" s="267"/>
      <c r="AD14" s="267"/>
      <c r="AE14" s="267"/>
      <c r="AF14" s="267"/>
      <c r="AG14" s="267"/>
      <c r="AH14" s="267"/>
      <c r="AI14" s="267"/>
      <c r="AJ14" s="267"/>
      <c r="AK14" s="267"/>
      <c r="AL14" s="267"/>
      <c r="AM14" s="267"/>
      <c r="AN14" s="267"/>
      <c r="AO14" s="267"/>
      <c r="AP14" s="411"/>
      <c r="AQ14" s="267"/>
      <c r="AR14" s="267"/>
      <c r="AS14" s="267"/>
      <c r="AT14" s="264"/>
      <c r="AU14" s="264"/>
    </row>
    <row r="15" spans="1:47" s="21" customFormat="1" ht="12.75">
      <c r="A15" s="436"/>
      <c r="B15" s="402"/>
      <c r="C15" s="51"/>
      <c r="D15" s="51"/>
      <c r="E15" s="56">
        <f>SUM(E6:E14)</f>
        <v>1</v>
      </c>
      <c r="F15" s="51"/>
      <c r="G15" s="52"/>
      <c r="H15" s="227">
        <f>SUM(H8:H14)</f>
        <v>0.21000000000000002</v>
      </c>
      <c r="I15" s="275"/>
      <c r="J15" s="52"/>
      <c r="K15" s="53"/>
      <c r="L15" s="54"/>
      <c r="M15" s="51"/>
      <c r="N15" s="55"/>
      <c r="O15" s="55"/>
      <c r="P15" s="55"/>
      <c r="Q15" s="62">
        <f>SUM(Q8:Q14)</f>
        <v>0</v>
      </c>
      <c r="R15" s="55"/>
      <c r="S15" s="55"/>
      <c r="T15" s="239"/>
      <c r="U15" s="239"/>
      <c r="V15" s="239"/>
      <c r="W15" s="292"/>
      <c r="X15" s="315"/>
      <c r="Y15" s="316"/>
      <c r="Z15" s="317"/>
      <c r="AA15" s="300"/>
      <c r="AB15" s="239"/>
      <c r="AC15" s="239"/>
      <c r="AD15" s="239"/>
      <c r="AE15" s="239"/>
      <c r="AF15" s="239"/>
      <c r="AG15" s="239"/>
      <c r="AH15" s="239"/>
      <c r="AI15" s="239"/>
      <c r="AJ15" s="239"/>
      <c r="AK15" s="239"/>
      <c r="AL15" s="239"/>
      <c r="AM15" s="239"/>
      <c r="AN15" s="239"/>
      <c r="AO15" s="239"/>
      <c r="AP15" s="239"/>
      <c r="AQ15" s="239"/>
      <c r="AR15" s="239"/>
      <c r="AS15" s="239"/>
      <c r="AT15" s="71"/>
      <c r="AU15" s="71"/>
    </row>
    <row r="16" spans="1:47" ht="40.5" customHeight="1">
      <c r="A16" s="437" t="s">
        <v>11</v>
      </c>
      <c r="B16" s="443">
        <v>0.2</v>
      </c>
      <c r="C16" s="415" t="s">
        <v>67</v>
      </c>
      <c r="D16" s="441" t="str">
        <f>VLOOKUP($C16,'Bản đồ chiến lược'!$B$11:$C$34,2,FALSE)</f>
        <v>Nâng cao chất lượng sản phẩm</v>
      </c>
      <c r="E16" s="459">
        <v>0.3</v>
      </c>
      <c r="F16" s="10" t="s">
        <v>158</v>
      </c>
      <c r="G16" s="5">
        <v>0.7</v>
      </c>
      <c r="H16" s="226">
        <f>$B$16*$E$16*G16</f>
        <v>0.041999999999999996</v>
      </c>
      <c r="I16" s="30"/>
      <c r="J16" s="14" t="s">
        <v>12</v>
      </c>
      <c r="K16" s="8" t="s">
        <v>13</v>
      </c>
      <c r="L16" s="12" t="s">
        <v>14</v>
      </c>
      <c r="M16" s="10"/>
      <c r="N16" s="31"/>
      <c r="O16" s="31"/>
      <c r="P16" s="57" t="e">
        <f aca="true" t="shared" si="2" ref="P16:P24">O16/I16*100%</f>
        <v>#DIV/0!</v>
      </c>
      <c r="Q16" s="57" t="e">
        <f aca="true" t="shared" si="3" ref="Q16:Q24">P16*H16</f>
        <v>#DIV/0!</v>
      </c>
      <c r="R16" s="31"/>
      <c r="S16" s="31"/>
      <c r="T16" s="238"/>
      <c r="U16" s="238"/>
      <c r="V16" s="238"/>
      <c r="W16" s="289"/>
      <c r="X16" s="307"/>
      <c r="Y16" s="286"/>
      <c r="Z16" s="314"/>
      <c r="AA16" s="297" t="s">
        <v>210</v>
      </c>
      <c r="AB16" s="238"/>
      <c r="AC16" s="238"/>
      <c r="AD16" s="238"/>
      <c r="AE16" s="238"/>
      <c r="AF16" s="238"/>
      <c r="AG16" s="238"/>
      <c r="AH16" s="238"/>
      <c r="AI16" s="238"/>
      <c r="AJ16" s="238" t="s">
        <v>210</v>
      </c>
      <c r="AK16" s="238"/>
      <c r="AL16" s="238"/>
      <c r="AM16" s="238" t="s">
        <v>210</v>
      </c>
      <c r="AN16" s="238"/>
      <c r="AO16" s="238"/>
      <c r="AP16" s="238"/>
      <c r="AQ16" s="238"/>
      <c r="AR16" s="238"/>
      <c r="AS16" s="238"/>
      <c r="AT16" s="31"/>
      <c r="AU16" s="31"/>
    </row>
    <row r="17" spans="1:47" ht="25.5">
      <c r="A17" s="437"/>
      <c r="B17" s="443"/>
      <c r="C17" s="416"/>
      <c r="D17" s="442"/>
      <c r="E17" s="459"/>
      <c r="F17" s="10" t="s">
        <v>161</v>
      </c>
      <c r="G17" s="5">
        <v>0.3</v>
      </c>
      <c r="H17" s="226">
        <f>$B$16*$E$16*G17</f>
        <v>0.018</v>
      </c>
      <c r="I17" s="30"/>
      <c r="J17" s="14" t="s">
        <v>12</v>
      </c>
      <c r="K17" s="8" t="s">
        <v>13</v>
      </c>
      <c r="L17" s="12" t="s">
        <v>14</v>
      </c>
      <c r="M17" s="10"/>
      <c r="N17" s="31"/>
      <c r="O17" s="31"/>
      <c r="P17" s="57" t="e">
        <f t="shared" si="2"/>
        <v>#DIV/0!</v>
      </c>
      <c r="Q17" s="57" t="e">
        <f t="shared" si="3"/>
        <v>#DIV/0!</v>
      </c>
      <c r="R17" s="31"/>
      <c r="S17" s="31"/>
      <c r="T17" s="238"/>
      <c r="U17" s="238"/>
      <c r="V17" s="238"/>
      <c r="W17" s="289"/>
      <c r="X17" s="307"/>
      <c r="Y17" s="286"/>
      <c r="Z17" s="314"/>
      <c r="AA17" s="297" t="s">
        <v>210</v>
      </c>
      <c r="AB17" s="238"/>
      <c r="AC17" s="238"/>
      <c r="AD17" s="238"/>
      <c r="AE17" s="238"/>
      <c r="AF17" s="238"/>
      <c r="AG17" s="238"/>
      <c r="AH17" s="238"/>
      <c r="AI17" s="238"/>
      <c r="AJ17" s="238" t="s">
        <v>210</v>
      </c>
      <c r="AK17" s="238"/>
      <c r="AL17" s="238"/>
      <c r="AM17" s="238"/>
      <c r="AN17" s="238"/>
      <c r="AO17" s="238"/>
      <c r="AP17" s="238"/>
      <c r="AQ17" s="238"/>
      <c r="AR17" s="238"/>
      <c r="AS17" s="238"/>
      <c r="AT17" s="31"/>
      <c r="AU17" s="31"/>
    </row>
    <row r="18" spans="1:47" ht="25.5" customHeight="1">
      <c r="A18" s="437"/>
      <c r="B18" s="443"/>
      <c r="C18" s="219" t="s">
        <v>68</v>
      </c>
      <c r="D18" s="220" t="str">
        <f>VLOOKUP($C18,'Bản đồ chiến lược'!$B$11:$C$34,2,FALSE)</f>
        <v>Giá cạnh tranh</v>
      </c>
      <c r="E18" s="221">
        <v>0.2</v>
      </c>
      <c r="F18" s="10" t="s">
        <v>160</v>
      </c>
      <c r="G18" s="13">
        <v>1</v>
      </c>
      <c r="H18" s="226">
        <f>$B$16*$E$16*G18</f>
        <v>0.06</v>
      </c>
      <c r="I18" s="233">
        <v>0.1</v>
      </c>
      <c r="J18" s="14" t="s">
        <v>12</v>
      </c>
      <c r="K18" s="8" t="s">
        <v>13</v>
      </c>
      <c r="L18" s="9" t="s">
        <v>14</v>
      </c>
      <c r="M18" s="10"/>
      <c r="N18" s="31"/>
      <c r="O18" s="31"/>
      <c r="P18" s="57">
        <f t="shared" si="2"/>
        <v>0</v>
      </c>
      <c r="Q18" s="57">
        <f t="shared" si="3"/>
        <v>0</v>
      </c>
      <c r="R18" s="31"/>
      <c r="S18" s="31"/>
      <c r="T18" s="238" t="s">
        <v>210</v>
      </c>
      <c r="U18" s="238"/>
      <c r="V18" s="238"/>
      <c r="W18" s="289"/>
      <c r="X18" s="307"/>
      <c r="Y18" s="286"/>
      <c r="Z18" s="314"/>
      <c r="AA18" s="297"/>
      <c r="AB18" s="238"/>
      <c r="AC18" s="238"/>
      <c r="AD18" s="286" t="s">
        <v>210</v>
      </c>
      <c r="AE18" s="238"/>
      <c r="AF18" s="238"/>
      <c r="AG18" s="238"/>
      <c r="AH18" s="238"/>
      <c r="AI18" s="238"/>
      <c r="AJ18" s="238"/>
      <c r="AK18" s="238"/>
      <c r="AL18" s="238"/>
      <c r="AM18" s="238"/>
      <c r="AN18" s="238"/>
      <c r="AO18" s="238"/>
      <c r="AP18" s="238"/>
      <c r="AQ18" s="238"/>
      <c r="AR18" s="238"/>
      <c r="AS18" s="238"/>
      <c r="AT18" s="31"/>
      <c r="AU18" s="31"/>
    </row>
    <row r="19" spans="1:47" ht="25.5" customHeight="1">
      <c r="A19" s="437"/>
      <c r="B19" s="443"/>
      <c r="C19" s="415" t="s">
        <v>69</v>
      </c>
      <c r="D19" s="406" t="str">
        <f>VLOOKUP($C19,'Bản đồ chiến lược'!$B$11:$C$34,2,FALSE)</f>
        <v>Cải thiện dịch vụ sau bán hàng</v>
      </c>
      <c r="E19" s="418">
        <v>0.2</v>
      </c>
      <c r="F19" s="10" t="s">
        <v>162</v>
      </c>
      <c r="G19" s="5">
        <v>0.3</v>
      </c>
      <c r="H19" s="226">
        <f>$B$16*$E$18*G19</f>
        <v>0.012000000000000002</v>
      </c>
      <c r="I19" s="30"/>
      <c r="J19" s="14"/>
      <c r="K19" s="8" t="s">
        <v>13</v>
      </c>
      <c r="L19" s="15"/>
      <c r="M19" s="10"/>
      <c r="N19" s="31"/>
      <c r="O19" s="31"/>
      <c r="P19" s="57" t="e">
        <f t="shared" si="2"/>
        <v>#DIV/0!</v>
      </c>
      <c r="Q19" s="57" t="e">
        <f t="shared" si="3"/>
        <v>#DIV/0!</v>
      </c>
      <c r="R19" s="31"/>
      <c r="S19" s="31"/>
      <c r="T19" s="238"/>
      <c r="U19" s="238"/>
      <c r="V19" s="238"/>
      <c r="W19" s="289"/>
      <c r="X19" s="307"/>
      <c r="Y19" s="286"/>
      <c r="Z19" s="314"/>
      <c r="AA19" s="297"/>
      <c r="AB19" s="238"/>
      <c r="AC19" s="238"/>
      <c r="AD19" s="238"/>
      <c r="AE19" s="238"/>
      <c r="AF19" s="238"/>
      <c r="AG19" s="286" t="s">
        <v>210</v>
      </c>
      <c r="AH19" s="238"/>
      <c r="AI19" s="238"/>
      <c r="AJ19" s="238" t="s">
        <v>210</v>
      </c>
      <c r="AK19" s="238"/>
      <c r="AL19" s="238"/>
      <c r="AM19" s="238"/>
      <c r="AN19" s="238"/>
      <c r="AO19" s="238"/>
      <c r="AP19" s="238"/>
      <c r="AQ19" s="238"/>
      <c r="AR19" s="238"/>
      <c r="AS19" s="238"/>
      <c r="AT19" s="31"/>
      <c r="AU19" s="31"/>
    </row>
    <row r="20" spans="1:47" s="18" customFormat="1" ht="25.5">
      <c r="A20" s="437"/>
      <c r="B20" s="443"/>
      <c r="C20" s="416"/>
      <c r="D20" s="411"/>
      <c r="E20" s="419"/>
      <c r="F20" s="10" t="s">
        <v>163</v>
      </c>
      <c r="G20" s="16">
        <v>0.7</v>
      </c>
      <c r="H20" s="226">
        <f>$B$16*$E$18*G20</f>
        <v>0.028000000000000004</v>
      </c>
      <c r="I20" s="30"/>
      <c r="J20" s="14" t="s">
        <v>12</v>
      </c>
      <c r="K20" s="8" t="s">
        <v>13</v>
      </c>
      <c r="L20" s="15" t="s">
        <v>14</v>
      </c>
      <c r="M20" s="10"/>
      <c r="N20" s="32"/>
      <c r="O20" s="32"/>
      <c r="P20" s="57" t="e">
        <f t="shared" si="2"/>
        <v>#DIV/0!</v>
      </c>
      <c r="Q20" s="57" t="e">
        <f t="shared" si="3"/>
        <v>#DIV/0!</v>
      </c>
      <c r="R20" s="32"/>
      <c r="S20" s="32"/>
      <c r="T20" s="27"/>
      <c r="U20" s="27"/>
      <c r="V20" s="27"/>
      <c r="W20" s="293"/>
      <c r="X20" s="306"/>
      <c r="Y20" s="285"/>
      <c r="Z20" s="318"/>
      <c r="AA20" s="301"/>
      <c r="AB20" s="27"/>
      <c r="AC20" s="27"/>
      <c r="AD20" s="27"/>
      <c r="AE20" s="27"/>
      <c r="AF20" s="27"/>
      <c r="AG20" s="285" t="s">
        <v>210</v>
      </c>
      <c r="AH20" s="27"/>
      <c r="AI20" s="27"/>
      <c r="AJ20" s="27"/>
      <c r="AK20" s="27"/>
      <c r="AL20" s="27"/>
      <c r="AM20" s="27"/>
      <c r="AN20" s="27"/>
      <c r="AO20" s="27"/>
      <c r="AP20" s="27"/>
      <c r="AQ20" s="27"/>
      <c r="AR20" s="27"/>
      <c r="AS20" s="27"/>
      <c r="AT20" s="32"/>
      <c r="AU20" s="32"/>
    </row>
    <row r="21" spans="1:47" s="18" customFormat="1" ht="25.5">
      <c r="A21" s="437"/>
      <c r="B21" s="443"/>
      <c r="C21" s="219" t="s">
        <v>70</v>
      </c>
      <c r="D21" s="220" t="str">
        <f>VLOOKUP($C21,'Bản đồ chiến lược'!$B$11:$C$34,2,FALSE)</f>
        <v>Tin cậy của đại lý</v>
      </c>
      <c r="E21" s="221">
        <v>0.1</v>
      </c>
      <c r="F21" s="10" t="s">
        <v>408</v>
      </c>
      <c r="G21" s="16">
        <v>1</v>
      </c>
      <c r="H21" s="226">
        <f>$B$16*$E$21*G21</f>
        <v>0.020000000000000004</v>
      </c>
      <c r="I21" s="30"/>
      <c r="J21" s="14"/>
      <c r="K21" s="8"/>
      <c r="L21" s="15" t="s">
        <v>164</v>
      </c>
      <c r="M21" s="10" t="s">
        <v>165</v>
      </c>
      <c r="N21" s="32"/>
      <c r="O21" s="32"/>
      <c r="P21" s="57"/>
      <c r="Q21" s="57"/>
      <c r="R21" s="32"/>
      <c r="S21" s="32"/>
      <c r="T21" s="27"/>
      <c r="U21" s="27"/>
      <c r="V21" s="27"/>
      <c r="W21" s="293"/>
      <c r="X21" s="306"/>
      <c r="Y21" s="285"/>
      <c r="Z21" s="318"/>
      <c r="AA21" s="301"/>
      <c r="AB21" s="27"/>
      <c r="AC21" s="27"/>
      <c r="AD21" s="285" t="s">
        <v>210</v>
      </c>
      <c r="AE21" s="27"/>
      <c r="AF21" s="27"/>
      <c r="AG21" s="285" t="s">
        <v>210</v>
      </c>
      <c r="AH21" s="27"/>
      <c r="AI21" s="27"/>
      <c r="AJ21" s="27" t="s">
        <v>210</v>
      </c>
      <c r="AK21" s="27"/>
      <c r="AL21" s="27"/>
      <c r="AM21" s="27"/>
      <c r="AN21" s="27"/>
      <c r="AO21" s="27"/>
      <c r="AP21" s="27"/>
      <c r="AQ21" s="27"/>
      <c r="AR21" s="27"/>
      <c r="AS21" s="27"/>
      <c r="AT21" s="32"/>
      <c r="AU21" s="32"/>
    </row>
    <row r="22" spans="1:47" s="18" customFormat="1" ht="33" customHeight="1">
      <c r="A22" s="437"/>
      <c r="B22" s="443"/>
      <c r="C22" s="219" t="s">
        <v>71</v>
      </c>
      <c r="D22" s="220" t="str">
        <f>VLOOKUP($C22,'Bản đồ chiến lược'!$B$11:$C$34,2,FALSE)</f>
        <v>Phát triển thương hiệu mạnh</v>
      </c>
      <c r="E22" s="221">
        <v>0.1</v>
      </c>
      <c r="F22" s="10" t="s">
        <v>166</v>
      </c>
      <c r="G22" s="16">
        <v>1</v>
      </c>
      <c r="H22" s="226">
        <f>$B$16*$E$22*G22</f>
        <v>0.020000000000000004</v>
      </c>
      <c r="I22" s="30"/>
      <c r="J22" s="14"/>
      <c r="K22" s="8"/>
      <c r="L22" s="15"/>
      <c r="M22" s="10" t="s">
        <v>167</v>
      </c>
      <c r="N22" s="32"/>
      <c r="O22" s="32"/>
      <c r="P22" s="57"/>
      <c r="Q22" s="57"/>
      <c r="R22" s="32"/>
      <c r="S22" s="32"/>
      <c r="T22" s="27"/>
      <c r="U22" s="27"/>
      <c r="V22" s="27"/>
      <c r="W22" s="293"/>
      <c r="X22" s="306"/>
      <c r="Y22" s="285"/>
      <c r="Z22" s="318"/>
      <c r="AA22" s="301"/>
      <c r="AB22" s="27"/>
      <c r="AC22" s="27"/>
      <c r="AD22" s="285" t="s">
        <v>210</v>
      </c>
      <c r="AE22" s="27"/>
      <c r="AF22" s="27"/>
      <c r="AG22" s="27"/>
      <c r="AH22" s="27"/>
      <c r="AI22" s="27"/>
      <c r="AJ22" s="27"/>
      <c r="AK22" s="27"/>
      <c r="AL22" s="27"/>
      <c r="AM22" s="27"/>
      <c r="AN22" s="27"/>
      <c r="AO22" s="27"/>
      <c r="AP22" s="27"/>
      <c r="AQ22" s="27"/>
      <c r="AR22" s="27"/>
      <c r="AS22" s="27"/>
      <c r="AT22" s="32"/>
      <c r="AU22" s="32"/>
    </row>
    <row r="23" spans="1:47" s="18" customFormat="1" ht="42" customHeight="1">
      <c r="A23" s="437"/>
      <c r="B23" s="443"/>
      <c r="C23" s="415" t="s">
        <v>114</v>
      </c>
      <c r="D23" s="406" t="str">
        <f>VLOOKUP($C23,'Bản đồ chiến lược'!$B$11:$C$34,2,FALSE)</f>
        <v>Nâng cao mức độ hài lòng của khách hàng</v>
      </c>
      <c r="E23" s="418">
        <v>0.1</v>
      </c>
      <c r="F23" s="406" t="s">
        <v>409</v>
      </c>
      <c r="G23" s="16">
        <v>1</v>
      </c>
      <c r="H23" s="228">
        <f>$B$16*$E$23*G23</f>
        <v>0.020000000000000004</v>
      </c>
      <c r="I23" s="30"/>
      <c r="J23" s="17" t="s">
        <v>12</v>
      </c>
      <c r="K23" s="8" t="s">
        <v>13</v>
      </c>
      <c r="L23" s="15" t="s">
        <v>168</v>
      </c>
      <c r="M23" s="10" t="s">
        <v>169</v>
      </c>
      <c r="N23" s="32"/>
      <c r="O23" s="32"/>
      <c r="P23" s="57" t="e">
        <f t="shared" si="2"/>
        <v>#DIV/0!</v>
      </c>
      <c r="Q23" s="57" t="e">
        <f t="shared" si="3"/>
        <v>#DIV/0!</v>
      </c>
      <c r="R23" s="32"/>
      <c r="S23" s="32"/>
      <c r="T23" s="27"/>
      <c r="U23" s="27"/>
      <c r="V23" s="27"/>
      <c r="W23" s="293"/>
      <c r="X23" s="319"/>
      <c r="Y23" s="320"/>
      <c r="Z23" s="321"/>
      <c r="AA23" s="301"/>
      <c r="AB23" s="27"/>
      <c r="AC23" s="27"/>
      <c r="AD23" s="285" t="s">
        <v>210</v>
      </c>
      <c r="AE23" s="27"/>
      <c r="AF23" s="27"/>
      <c r="AG23" s="285" t="s">
        <v>210</v>
      </c>
      <c r="AH23" s="27"/>
      <c r="AI23" s="27"/>
      <c r="AJ23" s="285" t="s">
        <v>210</v>
      </c>
      <c r="AK23" s="27"/>
      <c r="AL23" s="27"/>
      <c r="AM23" s="285" t="s">
        <v>210</v>
      </c>
      <c r="AN23" s="27"/>
      <c r="AO23" s="27"/>
      <c r="AP23" s="27"/>
      <c r="AQ23" s="27"/>
      <c r="AR23" s="27"/>
      <c r="AS23" s="27"/>
      <c r="AT23" s="32"/>
      <c r="AU23" s="32"/>
    </row>
    <row r="24" spans="1:47" s="18" customFormat="1" ht="24" customHeight="1" hidden="1">
      <c r="A24" s="437"/>
      <c r="B24" s="443"/>
      <c r="C24" s="416"/>
      <c r="D24" s="411"/>
      <c r="E24" s="419"/>
      <c r="F24" s="407"/>
      <c r="G24" s="16"/>
      <c r="H24" s="228">
        <f>$B$16*$E$23*G24</f>
        <v>0</v>
      </c>
      <c r="I24" s="30"/>
      <c r="J24" s="17"/>
      <c r="K24" s="8"/>
      <c r="L24" s="15"/>
      <c r="M24" s="10"/>
      <c r="N24" s="32"/>
      <c r="O24" s="32"/>
      <c r="P24" s="57" t="e">
        <f t="shared" si="2"/>
        <v>#DIV/0!</v>
      </c>
      <c r="Q24" s="57" t="e">
        <f t="shared" si="3"/>
        <v>#DIV/0!</v>
      </c>
      <c r="R24" s="32"/>
      <c r="S24" s="32"/>
      <c r="T24" s="27"/>
      <c r="U24" s="27"/>
      <c r="V24" s="27"/>
      <c r="W24" s="293"/>
      <c r="X24" s="306"/>
      <c r="Y24" s="285"/>
      <c r="Z24" s="318"/>
      <c r="AA24" s="301"/>
      <c r="AB24" s="27"/>
      <c r="AC24" s="27"/>
      <c r="AD24" s="27"/>
      <c r="AE24" s="27"/>
      <c r="AF24" s="27"/>
      <c r="AG24" s="27"/>
      <c r="AH24" s="27"/>
      <c r="AI24" s="27"/>
      <c r="AJ24" s="27"/>
      <c r="AK24" s="27"/>
      <c r="AL24" s="27"/>
      <c r="AM24" s="27"/>
      <c r="AN24" s="27"/>
      <c r="AO24" s="27"/>
      <c r="AP24" s="27"/>
      <c r="AQ24" s="27"/>
      <c r="AR24" s="27"/>
      <c r="AS24" s="27"/>
      <c r="AT24" s="32"/>
      <c r="AU24" s="32"/>
    </row>
    <row r="25" spans="1:47" s="11" customFormat="1" ht="12.75">
      <c r="A25" s="437"/>
      <c r="B25" s="443"/>
      <c r="C25" s="51"/>
      <c r="D25" s="51"/>
      <c r="E25" s="35">
        <f>SUM(E16:E24)</f>
        <v>0.9999999999999999</v>
      </c>
      <c r="F25" s="36"/>
      <c r="G25" s="37"/>
      <c r="H25" s="229">
        <f>SUM(H16:H24)</f>
        <v>0.22000000000000003</v>
      </c>
      <c r="I25" s="276"/>
      <c r="J25" s="37"/>
      <c r="K25" s="39"/>
      <c r="L25" s="40"/>
      <c r="M25" s="36"/>
      <c r="N25" s="41"/>
      <c r="O25" s="41"/>
      <c r="P25" s="42"/>
      <c r="Q25" s="62" t="e">
        <f>SUM(Q16:Q24)</f>
        <v>#DIV/0!</v>
      </c>
      <c r="R25" s="41"/>
      <c r="S25" s="41"/>
      <c r="T25" s="73"/>
      <c r="U25" s="73"/>
      <c r="V25" s="73"/>
      <c r="W25" s="294"/>
      <c r="X25" s="322"/>
      <c r="Y25" s="323"/>
      <c r="Z25" s="324"/>
      <c r="AA25" s="302"/>
      <c r="AB25" s="73"/>
      <c r="AC25" s="73"/>
      <c r="AD25" s="73"/>
      <c r="AE25" s="73"/>
      <c r="AF25" s="73"/>
      <c r="AG25" s="73"/>
      <c r="AH25" s="73"/>
      <c r="AI25" s="73"/>
      <c r="AJ25" s="73"/>
      <c r="AK25" s="73"/>
      <c r="AL25" s="73"/>
      <c r="AM25" s="73"/>
      <c r="AN25" s="73"/>
      <c r="AO25" s="73"/>
      <c r="AP25" s="73"/>
      <c r="AQ25" s="73"/>
      <c r="AR25" s="73"/>
      <c r="AS25" s="73"/>
      <c r="AT25" s="72"/>
      <c r="AU25" s="72"/>
    </row>
    <row r="26" spans="1:47" ht="12.75" customHeight="1">
      <c r="A26" s="437" t="s">
        <v>9</v>
      </c>
      <c r="B26" s="400">
        <v>0.3</v>
      </c>
      <c r="C26" s="417" t="s">
        <v>72</v>
      </c>
      <c r="D26" s="406" t="str">
        <f>VLOOKUP($C26,'Bản đồ chiến lược'!$B$11:$C$34,2,FALSE)</f>
        <v>Nâng cao hiệu quả chuỗi cung ứng vật tư</v>
      </c>
      <c r="E26" s="403">
        <v>0.3</v>
      </c>
      <c r="F26" s="10" t="s">
        <v>185</v>
      </c>
      <c r="G26" s="6">
        <v>0.6</v>
      </c>
      <c r="H26" s="230">
        <f>$B$26*$E$26*G26</f>
        <v>0.054</v>
      </c>
      <c r="I26" s="30"/>
      <c r="J26" s="14" t="s">
        <v>12</v>
      </c>
      <c r="K26" s="8" t="s">
        <v>13</v>
      </c>
      <c r="L26" s="15" t="s">
        <v>20</v>
      </c>
      <c r="M26" s="10"/>
      <c r="N26" s="31"/>
      <c r="O26" s="31"/>
      <c r="P26" s="57" t="e">
        <f>O26/I26*100%</f>
        <v>#DIV/0!</v>
      </c>
      <c r="Q26" s="57" t="e">
        <f>P26*H26</f>
        <v>#DIV/0!</v>
      </c>
      <c r="R26" s="31"/>
      <c r="S26" s="31"/>
      <c r="T26" s="406" t="str">
        <f>VLOOKUP($C26,'Bản đồ chiến lược'!$B$11:$C$34,2,FALSE)</f>
        <v>Nâng cao hiệu quả chuỗi cung ứng vật tư</v>
      </c>
      <c r="U26" s="285" t="s">
        <v>210</v>
      </c>
      <c r="V26" s="10" t="s">
        <v>185</v>
      </c>
      <c r="W26" s="289"/>
      <c r="X26" s="307"/>
      <c r="Y26" s="286"/>
      <c r="Z26" s="314"/>
      <c r="AA26" s="297"/>
      <c r="AB26" s="238"/>
      <c r="AC26" s="238"/>
      <c r="AD26" s="238"/>
      <c r="AE26" s="238"/>
      <c r="AF26" s="238"/>
      <c r="AG26" s="238"/>
      <c r="AH26" s="238"/>
      <c r="AI26" s="238"/>
      <c r="AJ26" s="238"/>
      <c r="AK26" s="238"/>
      <c r="AL26" s="238"/>
      <c r="AM26" s="238"/>
      <c r="AN26" s="238"/>
      <c r="AO26" s="238"/>
      <c r="AP26" s="238"/>
      <c r="AQ26" s="238"/>
      <c r="AR26" s="238"/>
      <c r="AS26" s="238"/>
      <c r="AT26" s="31"/>
      <c r="AU26" s="31"/>
    </row>
    <row r="27" spans="1:47" ht="12.75" customHeight="1">
      <c r="A27" s="437"/>
      <c r="B27" s="401"/>
      <c r="C27" s="417"/>
      <c r="D27" s="411"/>
      <c r="E27" s="404"/>
      <c r="F27" s="10" t="s">
        <v>178</v>
      </c>
      <c r="G27" s="6">
        <v>0.1</v>
      </c>
      <c r="H27" s="230">
        <f>$B$26*$E$26*G27</f>
        <v>0.009</v>
      </c>
      <c r="I27" s="30"/>
      <c r="J27" s="14"/>
      <c r="K27" s="8"/>
      <c r="L27" s="15"/>
      <c r="M27" s="10"/>
      <c r="N27" s="31"/>
      <c r="O27" s="31"/>
      <c r="P27" s="57"/>
      <c r="Q27" s="57"/>
      <c r="R27" s="31"/>
      <c r="S27" s="31"/>
      <c r="T27" s="411"/>
      <c r="U27" s="238"/>
      <c r="V27" s="10"/>
      <c r="W27" s="289"/>
      <c r="X27" s="307"/>
      <c r="Y27" s="286"/>
      <c r="Z27" s="314"/>
      <c r="AA27" s="297"/>
      <c r="AB27" s="238"/>
      <c r="AC27" s="238"/>
      <c r="AD27" s="238"/>
      <c r="AE27" s="238"/>
      <c r="AF27" s="238"/>
      <c r="AG27" s="238"/>
      <c r="AH27" s="238"/>
      <c r="AI27" s="238"/>
      <c r="AJ27" s="285" t="s">
        <v>210</v>
      </c>
      <c r="AK27" s="238"/>
      <c r="AL27" s="238"/>
      <c r="AM27" s="238"/>
      <c r="AN27" s="238"/>
      <c r="AO27" s="238"/>
      <c r="AP27" s="238"/>
      <c r="AQ27" s="238"/>
      <c r="AR27" s="238"/>
      <c r="AS27" s="238"/>
      <c r="AT27" s="31"/>
      <c r="AU27" s="31"/>
    </row>
    <row r="28" spans="1:47" ht="32.25" customHeight="1">
      <c r="A28" s="437"/>
      <c r="B28" s="401"/>
      <c r="C28" s="417"/>
      <c r="D28" s="411"/>
      <c r="E28" s="404"/>
      <c r="F28" s="4" t="s">
        <v>151</v>
      </c>
      <c r="G28" s="6">
        <v>0.2</v>
      </c>
      <c r="H28" s="230">
        <f>$B$26*$E$26*G28</f>
        <v>0.018</v>
      </c>
      <c r="I28" s="30"/>
      <c r="J28" s="14"/>
      <c r="K28" s="8"/>
      <c r="L28" s="15"/>
      <c r="M28" s="10"/>
      <c r="N28" s="31"/>
      <c r="O28" s="31"/>
      <c r="P28" s="57"/>
      <c r="Q28" s="57"/>
      <c r="R28" s="31"/>
      <c r="S28" s="31"/>
      <c r="T28" s="411"/>
      <c r="U28" s="285" t="s">
        <v>210</v>
      </c>
      <c r="V28" s="4" t="s">
        <v>151</v>
      </c>
      <c r="W28" s="289"/>
      <c r="X28" s="307"/>
      <c r="Y28" s="286"/>
      <c r="Z28" s="314"/>
      <c r="AA28" s="297"/>
      <c r="AB28" s="238"/>
      <c r="AC28" s="238"/>
      <c r="AD28" s="238"/>
      <c r="AE28" s="238"/>
      <c r="AF28" s="238"/>
      <c r="AG28" s="238"/>
      <c r="AH28" s="238"/>
      <c r="AI28" s="238"/>
      <c r="AJ28" s="238"/>
      <c r="AK28" s="238"/>
      <c r="AL28" s="238"/>
      <c r="AM28" s="238"/>
      <c r="AN28" s="238"/>
      <c r="AO28" s="238"/>
      <c r="AP28" s="285" t="s">
        <v>210</v>
      </c>
      <c r="AQ28" s="238"/>
      <c r="AR28" s="238"/>
      <c r="AS28" s="238"/>
      <c r="AT28" s="31"/>
      <c r="AU28" s="31"/>
    </row>
    <row r="29" spans="1:47" ht="25.5">
      <c r="A29" s="437"/>
      <c r="B29" s="401"/>
      <c r="C29" s="417"/>
      <c r="D29" s="411"/>
      <c r="E29" s="414"/>
      <c r="F29" s="10" t="s">
        <v>179</v>
      </c>
      <c r="G29" s="6">
        <v>0.1</v>
      </c>
      <c r="H29" s="230">
        <f>$B$26*$E$26*G29</f>
        <v>0.009</v>
      </c>
      <c r="I29" s="30"/>
      <c r="J29" s="14" t="s">
        <v>12</v>
      </c>
      <c r="K29" s="8" t="s">
        <v>21</v>
      </c>
      <c r="L29" s="15" t="s">
        <v>20</v>
      </c>
      <c r="M29" s="10" t="s">
        <v>183</v>
      </c>
      <c r="N29" s="31"/>
      <c r="O29" s="31"/>
      <c r="P29" s="57" t="e">
        <f>O29/I29*100%</f>
        <v>#DIV/0!</v>
      </c>
      <c r="Q29" s="57" t="e">
        <f>P29*H29</f>
        <v>#DIV/0!</v>
      </c>
      <c r="R29" s="31"/>
      <c r="S29" s="31"/>
      <c r="T29" s="411"/>
      <c r="U29" s="285" t="s">
        <v>210</v>
      </c>
      <c r="V29" s="10" t="s">
        <v>224</v>
      </c>
      <c r="W29" s="289"/>
      <c r="X29" s="325"/>
      <c r="Y29" s="286"/>
      <c r="Z29" s="314"/>
      <c r="AA29" s="303" t="s">
        <v>210</v>
      </c>
      <c r="AB29" s="238"/>
      <c r="AC29" s="238"/>
      <c r="AD29" s="238"/>
      <c r="AE29" s="238"/>
      <c r="AF29" s="238"/>
      <c r="AG29" s="238"/>
      <c r="AH29" s="238"/>
      <c r="AI29" s="238"/>
      <c r="AJ29" s="285" t="s">
        <v>210</v>
      </c>
      <c r="AK29" s="238"/>
      <c r="AL29" s="238"/>
      <c r="AM29" s="238"/>
      <c r="AN29" s="238"/>
      <c r="AO29" s="238"/>
      <c r="AP29" s="238"/>
      <c r="AQ29" s="238"/>
      <c r="AR29" s="238"/>
      <c r="AS29" s="238"/>
      <c r="AT29" s="31"/>
      <c r="AU29" s="31"/>
    </row>
    <row r="30" spans="1:47" ht="25.5" customHeight="1">
      <c r="A30" s="437"/>
      <c r="B30" s="401"/>
      <c r="C30" s="415" t="s">
        <v>73</v>
      </c>
      <c r="D30" s="406" t="str">
        <f>VLOOKUP($C30,'Bản đồ chiến lược'!$B$11:$C$34,2,FALSE)</f>
        <v>Quản lý kho</v>
      </c>
      <c r="E30" s="403">
        <v>0.1</v>
      </c>
      <c r="F30" s="10" t="s">
        <v>180</v>
      </c>
      <c r="G30" s="6">
        <v>0.8</v>
      </c>
      <c r="H30" s="230">
        <f>$B$26*$E$30*G30</f>
        <v>0.024</v>
      </c>
      <c r="I30" s="277"/>
      <c r="J30" s="14" t="s">
        <v>12</v>
      </c>
      <c r="K30" s="8" t="s">
        <v>21</v>
      </c>
      <c r="L30" s="15" t="s">
        <v>14</v>
      </c>
      <c r="M30" s="10"/>
      <c r="N30" s="31"/>
      <c r="O30" s="31"/>
      <c r="P30" s="57"/>
      <c r="Q30" s="57"/>
      <c r="R30" s="31"/>
      <c r="S30" s="31"/>
      <c r="T30" s="238"/>
      <c r="U30" s="238"/>
      <c r="V30" s="238"/>
      <c r="W30" s="289"/>
      <c r="X30" s="307"/>
      <c r="Y30" s="286"/>
      <c r="Z30" s="314"/>
      <c r="AA30" s="303" t="s">
        <v>210</v>
      </c>
      <c r="AB30" s="238"/>
      <c r="AC30" s="238"/>
      <c r="AD30" s="238"/>
      <c r="AE30" s="238"/>
      <c r="AF30" s="238"/>
      <c r="AG30" s="238"/>
      <c r="AH30" s="238"/>
      <c r="AI30" s="238"/>
      <c r="AJ30" s="238"/>
      <c r="AK30" s="238"/>
      <c r="AL30" s="238"/>
      <c r="AM30" s="238"/>
      <c r="AN30" s="238"/>
      <c r="AO30" s="238"/>
      <c r="AP30" s="238"/>
      <c r="AQ30" s="238"/>
      <c r="AR30" s="238"/>
      <c r="AS30" s="238"/>
      <c r="AT30" s="31"/>
      <c r="AU30" s="31"/>
    </row>
    <row r="31" spans="1:47" ht="25.5" customHeight="1">
      <c r="A31" s="437"/>
      <c r="B31" s="401"/>
      <c r="C31" s="405"/>
      <c r="D31" s="411"/>
      <c r="E31" s="404"/>
      <c r="F31" s="10" t="s">
        <v>182</v>
      </c>
      <c r="G31" s="6">
        <v>0.2</v>
      </c>
      <c r="H31" s="230">
        <f>$B$26*$E$30*G31</f>
        <v>0.006</v>
      </c>
      <c r="I31" s="277"/>
      <c r="J31" s="14"/>
      <c r="K31" s="8"/>
      <c r="L31" s="15" t="s">
        <v>23</v>
      </c>
      <c r="M31" s="10" t="s">
        <v>181</v>
      </c>
      <c r="N31" s="31"/>
      <c r="O31" s="31"/>
      <c r="P31" s="57"/>
      <c r="Q31" s="57"/>
      <c r="R31" s="31"/>
      <c r="S31" s="31"/>
      <c r="T31" s="238"/>
      <c r="U31" s="238"/>
      <c r="V31" s="238"/>
      <c r="W31" s="289"/>
      <c r="X31" s="307"/>
      <c r="Y31" s="286"/>
      <c r="Z31" s="314"/>
      <c r="AA31" s="303" t="s">
        <v>210</v>
      </c>
      <c r="AB31" s="238"/>
      <c r="AC31" s="238"/>
      <c r="AD31" s="238"/>
      <c r="AE31" s="238"/>
      <c r="AF31" s="238"/>
      <c r="AG31" s="238"/>
      <c r="AH31" s="238"/>
      <c r="AI31" s="238"/>
      <c r="AJ31" s="238"/>
      <c r="AK31" s="238"/>
      <c r="AL31" s="238"/>
      <c r="AM31" s="238"/>
      <c r="AN31" s="238"/>
      <c r="AO31" s="238"/>
      <c r="AP31" s="238"/>
      <c r="AQ31" s="238"/>
      <c r="AR31" s="238"/>
      <c r="AS31" s="238"/>
      <c r="AT31" s="31"/>
      <c r="AU31" s="31"/>
    </row>
    <row r="32" spans="1:47" ht="38.25">
      <c r="A32" s="437"/>
      <c r="B32" s="401"/>
      <c r="C32" s="405" t="s">
        <v>74</v>
      </c>
      <c r="D32" s="406" t="str">
        <f>VLOOKUP($C32,'Bản đồ chiến lược'!$B$11:$C$34,2,FALSE)</f>
        <v>Nâng cao hiệu quả sản xuất</v>
      </c>
      <c r="E32" s="403">
        <v>0.3</v>
      </c>
      <c r="F32" s="10" t="s">
        <v>186</v>
      </c>
      <c r="G32" s="6">
        <v>0.5</v>
      </c>
      <c r="H32" s="230">
        <f>$B$26*$E$32*G32</f>
        <v>0.045</v>
      </c>
      <c r="I32" s="277"/>
      <c r="J32" s="14"/>
      <c r="K32" s="8"/>
      <c r="L32" s="15"/>
      <c r="M32" s="10" t="s">
        <v>189</v>
      </c>
      <c r="N32" s="31"/>
      <c r="O32" s="31"/>
      <c r="P32" s="57"/>
      <c r="Q32" s="57"/>
      <c r="R32" s="31"/>
      <c r="S32" s="31"/>
      <c r="T32" s="238"/>
      <c r="U32" s="238"/>
      <c r="V32" s="238"/>
      <c r="W32" s="289"/>
      <c r="X32" s="329" t="s">
        <v>227</v>
      </c>
      <c r="Y32" s="329" t="s">
        <v>228</v>
      </c>
      <c r="Z32" s="330">
        <v>0.009</v>
      </c>
      <c r="AA32" s="297"/>
      <c r="AB32" s="238"/>
      <c r="AC32" s="238"/>
      <c r="AD32" s="238"/>
      <c r="AE32" s="238"/>
      <c r="AF32" s="238"/>
      <c r="AG32" s="238"/>
      <c r="AH32" s="238"/>
      <c r="AI32" s="238"/>
      <c r="AJ32" s="238"/>
      <c r="AK32" s="238"/>
      <c r="AL32" s="238"/>
      <c r="AM32" s="285" t="s">
        <v>210</v>
      </c>
      <c r="AN32" s="238"/>
      <c r="AO32" s="238"/>
      <c r="AP32" s="238"/>
      <c r="AQ32" s="238"/>
      <c r="AR32" s="238"/>
      <c r="AS32" s="238"/>
      <c r="AT32" s="31"/>
      <c r="AU32" s="31"/>
    </row>
    <row r="33" spans="1:47" ht="38.25">
      <c r="A33" s="437"/>
      <c r="B33" s="401"/>
      <c r="C33" s="405"/>
      <c r="D33" s="411"/>
      <c r="E33" s="404"/>
      <c r="F33" s="10" t="s">
        <v>187</v>
      </c>
      <c r="G33" s="6">
        <v>0.5</v>
      </c>
      <c r="H33" s="230">
        <f>$B$26*$E$32*G33</f>
        <v>0.045</v>
      </c>
      <c r="I33" s="277"/>
      <c r="J33" s="14"/>
      <c r="K33" s="8"/>
      <c r="L33" s="15" t="s">
        <v>156</v>
      </c>
      <c r="M33" s="234" t="s">
        <v>188</v>
      </c>
      <c r="N33" s="31"/>
      <c r="O33" s="31"/>
      <c r="P33" s="57"/>
      <c r="Q33" s="57"/>
      <c r="R33" s="31"/>
      <c r="S33" s="31"/>
      <c r="T33" s="238"/>
      <c r="U33" s="238"/>
      <c r="V33" s="238"/>
      <c r="W33" s="289"/>
      <c r="X33" s="329" t="s">
        <v>229</v>
      </c>
      <c r="Y33" s="329" t="s">
        <v>230</v>
      </c>
      <c r="Z33" s="331" t="s">
        <v>231</v>
      </c>
      <c r="AA33" s="297"/>
      <c r="AB33" s="238"/>
      <c r="AC33" s="238"/>
      <c r="AD33" s="238"/>
      <c r="AE33" s="238"/>
      <c r="AF33" s="238"/>
      <c r="AG33" s="238"/>
      <c r="AH33" s="238"/>
      <c r="AI33" s="238"/>
      <c r="AJ33" s="238"/>
      <c r="AK33" s="238"/>
      <c r="AL33" s="238"/>
      <c r="AM33" s="285" t="s">
        <v>210</v>
      </c>
      <c r="AN33" s="238"/>
      <c r="AO33" s="238"/>
      <c r="AP33" s="238"/>
      <c r="AQ33" s="238"/>
      <c r="AR33" s="238"/>
      <c r="AS33" s="238"/>
      <c r="AT33" s="31"/>
      <c r="AU33" s="31"/>
    </row>
    <row r="34" spans="1:47" ht="12.75" customHeight="1">
      <c r="A34" s="437"/>
      <c r="B34" s="401"/>
      <c r="C34" s="415" t="s">
        <v>75</v>
      </c>
      <c r="D34" s="406" t="str">
        <f>VLOOKUP($C34,'Bản đồ chiến lược'!$B$11:$C$34,2,FALSE)</f>
        <v>Phát triển kênh </v>
      </c>
      <c r="E34" s="408">
        <v>0.2</v>
      </c>
      <c r="F34" s="10" t="s">
        <v>190</v>
      </c>
      <c r="G34" s="6">
        <v>0.1</v>
      </c>
      <c r="H34" s="230">
        <f>$B$26*$E$34*G34</f>
        <v>0.006</v>
      </c>
      <c r="I34" s="30"/>
      <c r="J34" s="14" t="s">
        <v>12</v>
      </c>
      <c r="K34" s="8" t="s">
        <v>21</v>
      </c>
      <c r="L34" s="15" t="s">
        <v>23</v>
      </c>
      <c r="M34" s="10"/>
      <c r="N34" s="31"/>
      <c r="O34" s="31"/>
      <c r="P34" s="57" t="e">
        <f>O34/I34*100%</f>
        <v>#DIV/0!</v>
      </c>
      <c r="Q34" s="57" t="e">
        <f>P34*H34</f>
        <v>#DIV/0!</v>
      </c>
      <c r="R34" s="31"/>
      <c r="S34" s="31"/>
      <c r="T34" s="238"/>
      <c r="U34" s="238"/>
      <c r="V34" s="238"/>
      <c r="W34" s="289"/>
      <c r="X34" s="307"/>
      <c r="Y34" s="286"/>
      <c r="Z34" s="314"/>
      <c r="AA34" s="297"/>
      <c r="AB34" s="238"/>
      <c r="AC34" s="238"/>
      <c r="AD34" s="285" t="s">
        <v>210</v>
      </c>
      <c r="AE34" s="238"/>
      <c r="AF34" s="238"/>
      <c r="AG34" s="238"/>
      <c r="AH34" s="238"/>
      <c r="AI34" s="238"/>
      <c r="AJ34" s="238"/>
      <c r="AK34" s="238"/>
      <c r="AL34" s="238"/>
      <c r="AM34" s="238"/>
      <c r="AN34" s="238"/>
      <c r="AO34" s="238"/>
      <c r="AP34" s="238"/>
      <c r="AQ34" s="238"/>
      <c r="AR34" s="238"/>
      <c r="AS34" s="238"/>
      <c r="AT34" s="31"/>
      <c r="AU34" s="31"/>
    </row>
    <row r="35" spans="1:47" ht="12.75" customHeight="1">
      <c r="A35" s="437"/>
      <c r="B35" s="401"/>
      <c r="C35" s="405"/>
      <c r="D35" s="411"/>
      <c r="E35" s="409"/>
      <c r="F35" s="222" t="s">
        <v>191</v>
      </c>
      <c r="G35" s="6">
        <v>0.1</v>
      </c>
      <c r="H35" s="230">
        <f>$B$26*$E$34*G35</f>
        <v>0.006</v>
      </c>
      <c r="I35" s="30"/>
      <c r="J35" s="14"/>
      <c r="K35" s="8"/>
      <c r="L35" s="15"/>
      <c r="M35" s="10"/>
      <c r="N35" s="31"/>
      <c r="O35" s="31"/>
      <c r="P35" s="57"/>
      <c r="Q35" s="57"/>
      <c r="R35" s="31"/>
      <c r="S35" s="31"/>
      <c r="T35" s="238"/>
      <c r="U35" s="238"/>
      <c r="V35" s="238"/>
      <c r="W35" s="289"/>
      <c r="X35" s="307"/>
      <c r="Y35" s="286"/>
      <c r="Z35" s="314"/>
      <c r="AA35" s="297"/>
      <c r="AB35" s="238"/>
      <c r="AC35" s="238"/>
      <c r="AD35" s="285" t="s">
        <v>210</v>
      </c>
      <c r="AE35" s="238"/>
      <c r="AF35" s="238"/>
      <c r="AG35" s="238"/>
      <c r="AH35" s="238"/>
      <c r="AI35" s="238"/>
      <c r="AJ35" s="238"/>
      <c r="AK35" s="238"/>
      <c r="AL35" s="238"/>
      <c r="AM35" s="238"/>
      <c r="AN35" s="238"/>
      <c r="AO35" s="238"/>
      <c r="AP35" s="238"/>
      <c r="AQ35" s="238"/>
      <c r="AR35" s="238"/>
      <c r="AS35" s="238"/>
      <c r="AT35" s="31"/>
      <c r="AU35" s="31"/>
    </row>
    <row r="36" spans="1:47" ht="12.75" customHeight="1">
      <c r="A36" s="437"/>
      <c r="B36" s="401"/>
      <c r="C36" s="405"/>
      <c r="D36" s="411"/>
      <c r="E36" s="409"/>
      <c r="F36" s="10" t="s">
        <v>192</v>
      </c>
      <c r="G36" s="6">
        <v>0.1</v>
      </c>
      <c r="H36" s="230">
        <f>$B$26*$E$34*G36</f>
        <v>0.006</v>
      </c>
      <c r="I36" s="30">
        <v>2</v>
      </c>
      <c r="J36" s="14"/>
      <c r="K36" s="8"/>
      <c r="L36" s="15"/>
      <c r="M36" s="10"/>
      <c r="N36" s="31"/>
      <c r="O36" s="31"/>
      <c r="P36" s="57"/>
      <c r="Q36" s="57"/>
      <c r="R36" s="31"/>
      <c r="S36" s="31"/>
      <c r="T36" s="238"/>
      <c r="U36" s="238"/>
      <c r="V36" s="238"/>
      <c r="W36" s="289"/>
      <c r="X36" s="307"/>
      <c r="Y36" s="286"/>
      <c r="Z36" s="314"/>
      <c r="AA36" s="297"/>
      <c r="AB36" s="238"/>
      <c r="AC36" s="238"/>
      <c r="AD36" s="285" t="s">
        <v>210</v>
      </c>
      <c r="AE36" s="238"/>
      <c r="AF36" s="238"/>
      <c r="AG36" s="238"/>
      <c r="AH36" s="238"/>
      <c r="AI36" s="238"/>
      <c r="AJ36" s="238"/>
      <c r="AK36" s="238"/>
      <c r="AL36" s="238"/>
      <c r="AM36" s="238"/>
      <c r="AN36" s="238"/>
      <c r="AO36" s="238"/>
      <c r="AP36" s="238"/>
      <c r="AQ36" s="238"/>
      <c r="AR36" s="238"/>
      <c r="AS36" s="238"/>
      <c r="AT36" s="31"/>
      <c r="AU36" s="31"/>
    </row>
    <row r="37" spans="1:47" ht="24" customHeight="1">
      <c r="A37" s="437"/>
      <c r="B37" s="401"/>
      <c r="C37" s="405"/>
      <c r="D37" s="411"/>
      <c r="E37" s="409"/>
      <c r="F37" s="10" t="s">
        <v>193</v>
      </c>
      <c r="G37" s="6">
        <v>0.4</v>
      </c>
      <c r="H37" s="230">
        <f>$B$26*$E$34*G37</f>
        <v>0.024</v>
      </c>
      <c r="I37" s="30">
        <v>121</v>
      </c>
      <c r="J37" s="14" t="s">
        <v>194</v>
      </c>
      <c r="K37" s="8" t="s">
        <v>13</v>
      </c>
      <c r="L37" s="15"/>
      <c r="M37" s="10"/>
      <c r="N37" s="31"/>
      <c r="O37" s="31"/>
      <c r="P37" s="57"/>
      <c r="Q37" s="57"/>
      <c r="R37" s="31"/>
      <c r="S37" s="31"/>
      <c r="T37" s="238"/>
      <c r="U37" s="238"/>
      <c r="V37" s="238"/>
      <c r="W37" s="289"/>
      <c r="X37" s="307"/>
      <c r="Y37" s="286"/>
      <c r="Z37" s="314"/>
      <c r="AA37" s="297"/>
      <c r="AB37" s="238"/>
      <c r="AC37" s="238"/>
      <c r="AD37" s="285" t="s">
        <v>210</v>
      </c>
      <c r="AE37" s="238"/>
      <c r="AF37" s="238"/>
      <c r="AG37" s="238"/>
      <c r="AH37" s="238"/>
      <c r="AI37" s="238"/>
      <c r="AJ37" s="238"/>
      <c r="AK37" s="238"/>
      <c r="AL37" s="238"/>
      <c r="AM37" s="238"/>
      <c r="AN37" s="238"/>
      <c r="AO37" s="238"/>
      <c r="AP37" s="238"/>
      <c r="AQ37" s="238"/>
      <c r="AR37" s="238"/>
      <c r="AS37" s="238"/>
      <c r="AT37" s="31"/>
      <c r="AU37" s="31"/>
    </row>
    <row r="38" spans="1:47" ht="18.75" customHeight="1">
      <c r="A38" s="437"/>
      <c r="B38" s="401"/>
      <c r="C38" s="405"/>
      <c r="D38" s="411"/>
      <c r="E38" s="410"/>
      <c r="F38" s="10" t="s">
        <v>195</v>
      </c>
      <c r="G38" s="6">
        <v>0.3</v>
      </c>
      <c r="H38" s="230">
        <f>$B$26*$E$34*G38</f>
        <v>0.018</v>
      </c>
      <c r="I38" s="278">
        <v>20</v>
      </c>
      <c r="J38" s="14" t="s">
        <v>194</v>
      </c>
      <c r="K38" s="8" t="s">
        <v>21</v>
      </c>
      <c r="L38" s="15" t="s">
        <v>23</v>
      </c>
      <c r="M38" s="10"/>
      <c r="N38" s="31"/>
      <c r="O38" s="31"/>
      <c r="P38" s="57"/>
      <c r="Q38" s="57"/>
      <c r="R38" s="31"/>
      <c r="S38" s="31"/>
      <c r="T38" s="238"/>
      <c r="U38" s="238"/>
      <c r="V38" s="238"/>
      <c r="W38" s="289"/>
      <c r="X38" s="307"/>
      <c r="Y38" s="286"/>
      <c r="Z38" s="314"/>
      <c r="AA38" s="297"/>
      <c r="AB38" s="238"/>
      <c r="AC38" s="238"/>
      <c r="AD38" s="285" t="s">
        <v>210</v>
      </c>
      <c r="AE38" s="238"/>
      <c r="AF38" s="238"/>
      <c r="AG38" s="285" t="s">
        <v>210</v>
      </c>
      <c r="AH38" s="238"/>
      <c r="AI38" s="238"/>
      <c r="AJ38" s="238"/>
      <c r="AK38" s="238"/>
      <c r="AL38" s="238"/>
      <c r="AM38" s="238"/>
      <c r="AN38" s="238"/>
      <c r="AO38" s="238"/>
      <c r="AP38" s="238"/>
      <c r="AQ38" s="238"/>
      <c r="AR38" s="238"/>
      <c r="AS38" s="238"/>
      <c r="AT38" s="31"/>
      <c r="AU38" s="31"/>
    </row>
    <row r="39" spans="1:47" ht="12.75" customHeight="1">
      <c r="A39" s="437"/>
      <c r="B39" s="401"/>
      <c r="C39" s="405" t="s">
        <v>76</v>
      </c>
      <c r="D39" s="406" t="str">
        <f>VLOOKUP($C39,'Bản đồ chiến lược'!$B$11:$C$34,2,FALSE)</f>
        <v>Phát triển thương hiệu</v>
      </c>
      <c r="E39" s="403">
        <v>0.1</v>
      </c>
      <c r="F39" s="10" t="s">
        <v>410</v>
      </c>
      <c r="G39" s="6">
        <v>0.3</v>
      </c>
      <c r="H39" s="230">
        <f>$B$26*$E$39*G39</f>
        <v>0.009</v>
      </c>
      <c r="I39" s="277">
        <v>0.25</v>
      </c>
      <c r="J39" s="14" t="s">
        <v>12</v>
      </c>
      <c r="K39" s="8" t="s">
        <v>13</v>
      </c>
      <c r="L39" s="15" t="s">
        <v>14</v>
      </c>
      <c r="M39" s="10"/>
      <c r="N39" s="31"/>
      <c r="O39" s="31"/>
      <c r="P39" s="57"/>
      <c r="Q39" s="57"/>
      <c r="R39" s="31"/>
      <c r="S39" s="31"/>
      <c r="T39" s="238"/>
      <c r="U39" s="238"/>
      <c r="V39" s="238"/>
      <c r="W39" s="289"/>
      <c r="X39" s="307"/>
      <c r="Y39" s="286"/>
      <c r="Z39" s="314"/>
      <c r="AA39" s="297"/>
      <c r="AB39" s="238"/>
      <c r="AC39" s="238"/>
      <c r="AD39" s="285" t="s">
        <v>210</v>
      </c>
      <c r="AE39" s="238"/>
      <c r="AF39" s="238"/>
      <c r="AG39" s="238"/>
      <c r="AH39" s="238"/>
      <c r="AI39" s="238"/>
      <c r="AJ39" s="238"/>
      <c r="AK39" s="238"/>
      <c r="AL39" s="238"/>
      <c r="AM39" s="238"/>
      <c r="AN39" s="238"/>
      <c r="AO39" s="238"/>
      <c r="AP39" s="238"/>
      <c r="AQ39" s="238"/>
      <c r="AR39" s="238"/>
      <c r="AS39" s="238"/>
      <c r="AT39" s="31"/>
      <c r="AU39" s="31"/>
    </row>
    <row r="40" spans="1:47" ht="30" customHeight="1">
      <c r="A40" s="437"/>
      <c r="B40" s="401"/>
      <c r="C40" s="405"/>
      <c r="D40" s="411"/>
      <c r="E40" s="404"/>
      <c r="F40" s="26" t="s">
        <v>196</v>
      </c>
      <c r="G40" s="6">
        <v>0.4</v>
      </c>
      <c r="H40" s="230">
        <f>$B$26*$E$39*G40</f>
        <v>0.012</v>
      </c>
      <c r="I40" s="277"/>
      <c r="J40" s="14"/>
      <c r="K40" s="8"/>
      <c r="L40" s="15"/>
      <c r="M40" s="10"/>
      <c r="N40" s="31"/>
      <c r="O40" s="31"/>
      <c r="P40" s="57"/>
      <c r="Q40" s="57"/>
      <c r="R40" s="31"/>
      <c r="S40" s="31"/>
      <c r="T40" s="238"/>
      <c r="U40" s="238"/>
      <c r="V40" s="238"/>
      <c r="W40" s="289"/>
      <c r="X40" s="307"/>
      <c r="Y40" s="286"/>
      <c r="Z40" s="314"/>
      <c r="AA40" s="297"/>
      <c r="AB40" s="238"/>
      <c r="AC40" s="238"/>
      <c r="AD40" s="285" t="s">
        <v>210</v>
      </c>
      <c r="AE40" s="238"/>
      <c r="AF40" s="238"/>
      <c r="AG40" s="238"/>
      <c r="AH40" s="238"/>
      <c r="AI40" s="238"/>
      <c r="AJ40" s="238"/>
      <c r="AK40" s="238"/>
      <c r="AL40" s="238"/>
      <c r="AM40" s="238"/>
      <c r="AN40" s="238"/>
      <c r="AO40" s="238"/>
      <c r="AP40" s="238"/>
      <c r="AQ40" s="238"/>
      <c r="AR40" s="238"/>
      <c r="AS40" s="238"/>
      <c r="AT40" s="31"/>
      <c r="AU40" s="31"/>
    </row>
    <row r="41" spans="1:47" ht="26.25">
      <c r="A41" s="437"/>
      <c r="B41" s="401"/>
      <c r="C41" s="405"/>
      <c r="D41" s="411"/>
      <c r="E41" s="414"/>
      <c r="F41" s="26" t="s">
        <v>197</v>
      </c>
      <c r="G41" s="6">
        <v>0.1</v>
      </c>
      <c r="H41" s="230">
        <f>$B$26*$E$39*G41</f>
        <v>0.003</v>
      </c>
      <c r="I41" s="279"/>
      <c r="J41" s="14" t="s">
        <v>12</v>
      </c>
      <c r="K41" s="8" t="s">
        <v>21</v>
      </c>
      <c r="L41" s="15" t="s">
        <v>14</v>
      </c>
      <c r="M41" s="10"/>
      <c r="N41" s="31"/>
      <c r="O41" s="31"/>
      <c r="P41" s="57" t="e">
        <f>O41/I41*100%</f>
        <v>#DIV/0!</v>
      </c>
      <c r="Q41" s="57" t="e">
        <f>P41*H41</f>
        <v>#DIV/0!</v>
      </c>
      <c r="R41" s="31"/>
      <c r="S41" s="31"/>
      <c r="T41" s="238"/>
      <c r="U41" s="238"/>
      <c r="V41" s="238"/>
      <c r="W41" s="289"/>
      <c r="X41" s="307"/>
      <c r="Y41" s="286"/>
      <c r="Z41" s="314"/>
      <c r="AA41" s="297"/>
      <c r="AB41" s="238"/>
      <c r="AC41" s="238"/>
      <c r="AD41" s="285" t="s">
        <v>210</v>
      </c>
      <c r="AE41" s="238"/>
      <c r="AF41" s="238"/>
      <c r="AG41" s="238"/>
      <c r="AH41" s="238"/>
      <c r="AI41" s="238"/>
      <c r="AJ41" s="238"/>
      <c r="AK41" s="238"/>
      <c r="AL41" s="238"/>
      <c r="AM41" s="238"/>
      <c r="AN41" s="238"/>
      <c r="AO41" s="238"/>
      <c r="AP41" s="238"/>
      <c r="AQ41" s="238"/>
      <c r="AR41" s="238"/>
      <c r="AS41" s="238"/>
      <c r="AT41" s="31"/>
      <c r="AU41" s="31"/>
    </row>
    <row r="42" spans="1:47" s="19" customFormat="1" ht="12.75">
      <c r="A42" s="437"/>
      <c r="B42" s="402"/>
      <c r="C42" s="51"/>
      <c r="D42" s="51"/>
      <c r="E42" s="43">
        <f>SUM(E26:E39)</f>
        <v>0.9999999999999999</v>
      </c>
      <c r="F42" s="44" t="s">
        <v>22</v>
      </c>
      <c r="G42" s="44" t="s">
        <v>22</v>
      </c>
      <c r="H42" s="44" t="s">
        <v>22</v>
      </c>
      <c r="I42" s="44" t="s">
        <v>22</v>
      </c>
      <c r="J42" s="44" t="s">
        <v>22</v>
      </c>
      <c r="K42" s="44" t="s">
        <v>22</v>
      </c>
      <c r="L42" s="44" t="s">
        <v>22</v>
      </c>
      <c r="M42" s="44" t="s">
        <v>22</v>
      </c>
      <c r="N42" s="44" t="s">
        <v>22</v>
      </c>
      <c r="O42" s="44" t="s">
        <v>22</v>
      </c>
      <c r="P42" s="44" t="s">
        <v>22</v>
      </c>
      <c r="Q42" s="44" t="s">
        <v>22</v>
      </c>
      <c r="R42" s="44" t="s">
        <v>22</v>
      </c>
      <c r="S42" s="44" t="s">
        <v>22</v>
      </c>
      <c r="T42" s="44" t="s">
        <v>22</v>
      </c>
      <c r="U42" s="44" t="s">
        <v>22</v>
      </c>
      <c r="V42" s="44" t="s">
        <v>22</v>
      </c>
      <c r="W42" s="295" t="s">
        <v>22</v>
      </c>
      <c r="X42" s="326" t="s">
        <v>22</v>
      </c>
      <c r="Y42" s="327" t="s">
        <v>22</v>
      </c>
      <c r="Z42" s="328" t="s">
        <v>22</v>
      </c>
      <c r="AA42" s="304" t="s">
        <v>22</v>
      </c>
      <c r="AB42" s="44" t="s">
        <v>22</v>
      </c>
      <c r="AC42" s="44" t="s">
        <v>22</v>
      </c>
      <c r="AD42" s="44" t="s">
        <v>22</v>
      </c>
      <c r="AE42" s="44" t="s">
        <v>22</v>
      </c>
      <c r="AF42" s="44" t="s">
        <v>22</v>
      </c>
      <c r="AG42" s="44" t="s">
        <v>22</v>
      </c>
      <c r="AH42" s="44" t="s">
        <v>22</v>
      </c>
      <c r="AI42" s="44" t="s">
        <v>22</v>
      </c>
      <c r="AJ42" s="44" t="s">
        <v>22</v>
      </c>
      <c r="AK42" s="44" t="s">
        <v>22</v>
      </c>
      <c r="AL42" s="44" t="s">
        <v>22</v>
      </c>
      <c r="AM42" s="44" t="s">
        <v>22</v>
      </c>
      <c r="AN42" s="44" t="s">
        <v>22</v>
      </c>
      <c r="AO42" s="44" t="s">
        <v>22</v>
      </c>
      <c r="AP42" s="44" t="s">
        <v>22</v>
      </c>
      <c r="AQ42" s="44" t="s">
        <v>22</v>
      </c>
      <c r="AR42" s="44" t="s">
        <v>22</v>
      </c>
      <c r="AS42" s="44" t="s">
        <v>22</v>
      </c>
      <c r="AT42" s="44" t="s">
        <v>22</v>
      </c>
      <c r="AU42" s="44" t="s">
        <v>22</v>
      </c>
    </row>
    <row r="43" spans="1:47" ht="27.75" customHeight="1">
      <c r="A43" s="438" t="s">
        <v>10</v>
      </c>
      <c r="B43" s="400">
        <v>0.2</v>
      </c>
      <c r="C43" s="415" t="s">
        <v>77</v>
      </c>
      <c r="D43" s="406" t="str">
        <f>VLOOKUP($C43,'Bản đồ chiến lược'!$B$11:$C$34,2,FALSE)</f>
        <v>Nâng cao năng lực quản lý</v>
      </c>
      <c r="E43" s="412">
        <v>0.3</v>
      </c>
      <c r="F43" s="10" t="s">
        <v>200</v>
      </c>
      <c r="G43" s="59">
        <v>0.8</v>
      </c>
      <c r="H43" s="231">
        <f>$B$43*$E$43*G43</f>
        <v>0.048</v>
      </c>
      <c r="I43" s="280">
        <v>0.3</v>
      </c>
      <c r="J43" s="14" t="s">
        <v>12</v>
      </c>
      <c r="K43" s="8" t="s">
        <v>13</v>
      </c>
      <c r="L43" s="15" t="s">
        <v>14</v>
      </c>
      <c r="M43" s="234" t="s">
        <v>199</v>
      </c>
      <c r="N43" s="240" t="s">
        <v>211</v>
      </c>
      <c r="O43" s="31"/>
      <c r="P43" s="57">
        <f aca="true" t="shared" si="4" ref="P43:P52">O43/I43*100%</f>
        <v>0</v>
      </c>
      <c r="Q43" s="67">
        <f aca="true" t="shared" si="5" ref="Q43:Q52">P43*H43</f>
        <v>0</v>
      </c>
      <c r="R43" s="31"/>
      <c r="S43" s="31"/>
      <c r="T43" s="238"/>
      <c r="U43" s="285"/>
      <c r="V43" s="287"/>
      <c r="W43" s="289">
        <v>1</v>
      </c>
      <c r="X43" s="329" t="s">
        <v>240</v>
      </c>
      <c r="Y43" s="333" t="s">
        <v>233</v>
      </c>
      <c r="Z43" s="332">
        <v>0.5</v>
      </c>
      <c r="AA43" s="303" t="s">
        <v>210</v>
      </c>
      <c r="AB43" s="238"/>
      <c r="AC43" s="238"/>
      <c r="AD43" s="285" t="s">
        <v>210</v>
      </c>
      <c r="AE43" s="238"/>
      <c r="AF43" s="238"/>
      <c r="AG43" s="285" t="s">
        <v>210</v>
      </c>
      <c r="AH43" s="238"/>
      <c r="AI43" s="238"/>
      <c r="AJ43" s="285" t="s">
        <v>210</v>
      </c>
      <c r="AK43" s="238"/>
      <c r="AL43" s="238"/>
      <c r="AM43" s="285" t="s">
        <v>210</v>
      </c>
      <c r="AN43" s="238"/>
      <c r="AO43" s="238"/>
      <c r="AP43" s="285" t="s">
        <v>210</v>
      </c>
      <c r="AQ43" s="238"/>
      <c r="AR43" s="238"/>
      <c r="AS43" s="285" t="s">
        <v>220</v>
      </c>
      <c r="AT43" s="31"/>
      <c r="AU43" s="31"/>
    </row>
    <row r="44" spans="1:47" ht="39" customHeight="1">
      <c r="A44" s="439"/>
      <c r="B44" s="401"/>
      <c r="C44" s="405"/>
      <c r="D44" s="411"/>
      <c r="E44" s="421"/>
      <c r="F44" s="10" t="s">
        <v>198</v>
      </c>
      <c r="G44" s="59">
        <v>0.2</v>
      </c>
      <c r="H44" s="231">
        <f>$B$43*$E$43*G44</f>
        <v>0.012</v>
      </c>
      <c r="I44" s="30"/>
      <c r="J44" s="14"/>
      <c r="K44" s="8"/>
      <c r="L44" s="15"/>
      <c r="M44" s="10"/>
      <c r="N44" s="31"/>
      <c r="O44" s="31"/>
      <c r="P44" s="57"/>
      <c r="Q44" s="67"/>
      <c r="R44" s="31"/>
      <c r="S44" s="31"/>
      <c r="T44" s="238"/>
      <c r="U44" s="285" t="s">
        <v>210</v>
      </c>
      <c r="V44" s="287" t="s">
        <v>225</v>
      </c>
      <c r="W44" s="289"/>
      <c r="X44" s="329" t="s">
        <v>241</v>
      </c>
      <c r="Y44" s="333" t="s">
        <v>198</v>
      </c>
      <c r="Z44" s="332">
        <v>1</v>
      </c>
      <c r="AA44" s="303" t="s">
        <v>210</v>
      </c>
      <c r="AB44" s="238"/>
      <c r="AC44" s="238"/>
      <c r="AD44" s="285" t="s">
        <v>210</v>
      </c>
      <c r="AE44" s="238"/>
      <c r="AF44" s="238"/>
      <c r="AG44" s="285" t="s">
        <v>210</v>
      </c>
      <c r="AH44" s="238"/>
      <c r="AI44" s="238"/>
      <c r="AJ44" s="285" t="s">
        <v>210</v>
      </c>
      <c r="AK44" s="238"/>
      <c r="AL44" s="238"/>
      <c r="AM44" s="285" t="s">
        <v>210</v>
      </c>
      <c r="AN44" s="238"/>
      <c r="AO44" s="238"/>
      <c r="AP44" s="285" t="s">
        <v>210</v>
      </c>
      <c r="AQ44" s="238"/>
      <c r="AR44" s="238"/>
      <c r="AS44" s="285" t="s">
        <v>220</v>
      </c>
      <c r="AT44" s="31"/>
      <c r="AU44" s="31"/>
    </row>
    <row r="45" spans="1:47" ht="44.25" customHeight="1">
      <c r="A45" s="439"/>
      <c r="B45" s="401"/>
      <c r="C45" s="415" t="s">
        <v>78</v>
      </c>
      <c r="D45" s="406" t="str">
        <f>VLOOKUP($C45,'Bản đồ chiến lược'!$B$11:$C$34,2,FALSE)</f>
        <v>Nâng cao tay nghề công nhân lắp ráp, gia công</v>
      </c>
      <c r="E45" s="420">
        <v>0.2</v>
      </c>
      <c r="F45" s="235" t="s">
        <v>201</v>
      </c>
      <c r="G45" s="59">
        <v>0.4</v>
      </c>
      <c r="H45" s="231">
        <f>$B$43*$E$45*G45</f>
        <v>0.016000000000000004</v>
      </c>
      <c r="I45" s="233">
        <v>1</v>
      </c>
      <c r="J45" s="14" t="s">
        <v>12</v>
      </c>
      <c r="K45" s="8" t="s">
        <v>13</v>
      </c>
      <c r="L45" s="15" t="s">
        <v>14</v>
      </c>
      <c r="M45" s="10"/>
      <c r="N45" s="31"/>
      <c r="O45" s="31"/>
      <c r="P45" s="57">
        <f t="shared" si="4"/>
        <v>0</v>
      </c>
      <c r="Q45" s="57">
        <f t="shared" si="5"/>
        <v>0</v>
      </c>
      <c r="R45" s="31"/>
      <c r="S45" s="31"/>
      <c r="T45" s="238"/>
      <c r="U45" s="238"/>
      <c r="V45" s="238"/>
      <c r="W45" s="289"/>
      <c r="X45" s="329" t="s">
        <v>239</v>
      </c>
      <c r="Y45" s="333" t="s">
        <v>234</v>
      </c>
      <c r="Z45" s="332">
        <v>1</v>
      </c>
      <c r="AA45" s="297"/>
      <c r="AB45" s="238"/>
      <c r="AC45" s="238"/>
      <c r="AD45" s="238"/>
      <c r="AE45" s="238"/>
      <c r="AF45" s="238"/>
      <c r="AG45" s="238"/>
      <c r="AH45" s="238"/>
      <c r="AI45" s="238"/>
      <c r="AJ45" s="238"/>
      <c r="AK45" s="238"/>
      <c r="AL45" s="238"/>
      <c r="AM45" s="238"/>
      <c r="AN45" s="238"/>
      <c r="AO45" s="238"/>
      <c r="AP45" s="238"/>
      <c r="AQ45" s="238"/>
      <c r="AR45" s="238"/>
      <c r="AS45" s="238" t="s">
        <v>220</v>
      </c>
      <c r="AT45" s="31"/>
      <c r="AU45" s="31"/>
    </row>
    <row r="46" spans="1:47" ht="40.5" customHeight="1">
      <c r="A46" s="439"/>
      <c r="B46" s="401"/>
      <c r="C46" s="405"/>
      <c r="D46" s="411"/>
      <c r="E46" s="420"/>
      <c r="F46" s="20" t="s">
        <v>202</v>
      </c>
      <c r="G46" s="59">
        <v>0.6</v>
      </c>
      <c r="H46" s="231">
        <f>$B$43*$E$45*G46</f>
        <v>0.024000000000000004</v>
      </c>
      <c r="I46" s="233">
        <v>0.5</v>
      </c>
      <c r="J46" s="14" t="s">
        <v>12</v>
      </c>
      <c r="K46" s="8" t="s">
        <v>21</v>
      </c>
      <c r="L46" s="15" t="s">
        <v>23</v>
      </c>
      <c r="M46" s="10"/>
      <c r="N46" s="31"/>
      <c r="O46" s="31"/>
      <c r="P46" s="57">
        <f t="shared" si="4"/>
        <v>0</v>
      </c>
      <c r="Q46" s="57">
        <f t="shared" si="5"/>
        <v>0</v>
      </c>
      <c r="R46" s="31"/>
      <c r="S46" s="31"/>
      <c r="T46" s="238"/>
      <c r="U46" s="238"/>
      <c r="V46" s="238"/>
      <c r="W46" s="289"/>
      <c r="X46" s="329" t="s">
        <v>242</v>
      </c>
      <c r="Y46" s="333" t="s">
        <v>235</v>
      </c>
      <c r="Z46" s="332">
        <v>0.5</v>
      </c>
      <c r="AA46" s="297"/>
      <c r="AB46" s="238"/>
      <c r="AC46" s="238"/>
      <c r="AD46" s="238"/>
      <c r="AE46" s="238"/>
      <c r="AF46" s="238"/>
      <c r="AG46" s="238"/>
      <c r="AH46" s="238"/>
      <c r="AI46" s="238"/>
      <c r="AJ46" s="238"/>
      <c r="AK46" s="238"/>
      <c r="AL46" s="238"/>
      <c r="AM46" s="238"/>
      <c r="AN46" s="238"/>
      <c r="AO46" s="238"/>
      <c r="AP46" s="238"/>
      <c r="AQ46" s="238"/>
      <c r="AR46" s="238"/>
      <c r="AS46" s="238" t="s">
        <v>220</v>
      </c>
      <c r="AT46" s="31"/>
      <c r="AU46" s="31"/>
    </row>
    <row r="47" spans="1:47" ht="21" customHeight="1">
      <c r="A47" s="439"/>
      <c r="B47" s="401"/>
      <c r="C47" s="405" t="s">
        <v>79</v>
      </c>
      <c r="D47" s="406" t="str">
        <f>VLOOKUP($C47,'Bản đồ chiến lược'!$B$11:$C$34,2,FALSE)</f>
        <v>Nâng cao năng lực đội ngũ R&amp;D, QC</v>
      </c>
      <c r="E47" s="412">
        <v>0.2</v>
      </c>
      <c r="F47" s="1" t="s">
        <v>203</v>
      </c>
      <c r="G47" s="59">
        <v>0.6</v>
      </c>
      <c r="H47" s="231">
        <f>$B$43*$E$47*G47</f>
        <v>0.024000000000000004</v>
      </c>
      <c r="I47" s="30"/>
      <c r="J47" s="14" t="s">
        <v>12</v>
      </c>
      <c r="K47" s="8" t="s">
        <v>13</v>
      </c>
      <c r="L47" s="15" t="s">
        <v>14</v>
      </c>
      <c r="M47" s="10" t="s">
        <v>212</v>
      </c>
      <c r="N47" s="31"/>
      <c r="O47" s="31"/>
      <c r="P47" s="57" t="e">
        <f t="shared" si="4"/>
        <v>#DIV/0!</v>
      </c>
      <c r="Q47" s="57" t="e">
        <f t="shared" si="5"/>
        <v>#DIV/0!</v>
      </c>
      <c r="R47" s="31"/>
      <c r="S47" s="31"/>
      <c r="T47" s="238"/>
      <c r="U47" s="238"/>
      <c r="V47" s="238"/>
      <c r="W47" s="289"/>
      <c r="X47" s="307"/>
      <c r="Y47" s="286"/>
      <c r="Z47" s="314"/>
      <c r="AA47" s="297"/>
      <c r="AB47" s="238"/>
      <c r="AC47" s="238"/>
      <c r="AD47" s="238"/>
      <c r="AE47" s="238"/>
      <c r="AF47" s="238"/>
      <c r="AG47" s="238"/>
      <c r="AH47" s="238"/>
      <c r="AI47" s="238"/>
      <c r="AJ47" s="238"/>
      <c r="AK47" s="238"/>
      <c r="AL47" s="238"/>
      <c r="AM47" s="285" t="s">
        <v>210</v>
      </c>
      <c r="AN47" s="238"/>
      <c r="AO47" s="238"/>
      <c r="AP47" s="238"/>
      <c r="AQ47" s="238"/>
      <c r="AR47" s="238"/>
      <c r="AS47" s="238" t="s">
        <v>220</v>
      </c>
      <c r="AT47" s="31"/>
      <c r="AU47" s="31"/>
    </row>
    <row r="48" spans="1:47" ht="30.75" customHeight="1">
      <c r="A48" s="439"/>
      <c r="B48" s="401"/>
      <c r="C48" s="405"/>
      <c r="D48" s="411"/>
      <c r="E48" s="413"/>
      <c r="F48" s="20" t="s">
        <v>204</v>
      </c>
      <c r="G48" s="59">
        <v>0.4</v>
      </c>
      <c r="H48" s="231">
        <f>$B$43*$E$47*G48</f>
        <v>0.016000000000000004</v>
      </c>
      <c r="I48" s="233">
        <v>1</v>
      </c>
      <c r="J48" s="14"/>
      <c r="K48" s="8"/>
      <c r="L48" s="15"/>
      <c r="M48" s="10"/>
      <c r="N48" s="31"/>
      <c r="O48" s="31"/>
      <c r="P48" s="57"/>
      <c r="Q48" s="57"/>
      <c r="R48" s="31"/>
      <c r="S48" s="31"/>
      <c r="T48" s="238"/>
      <c r="U48" s="238"/>
      <c r="V48" s="238"/>
      <c r="W48" s="289"/>
      <c r="X48" s="307"/>
      <c r="Y48" s="286"/>
      <c r="Z48" s="314"/>
      <c r="AA48" s="297"/>
      <c r="AB48" s="238"/>
      <c r="AC48" s="238"/>
      <c r="AD48" s="238"/>
      <c r="AE48" s="238"/>
      <c r="AF48" s="238"/>
      <c r="AG48" s="238"/>
      <c r="AH48" s="238"/>
      <c r="AI48" s="238"/>
      <c r="AJ48" s="285" t="s">
        <v>210</v>
      </c>
      <c r="AK48" s="238"/>
      <c r="AL48" s="238"/>
      <c r="AM48" s="238"/>
      <c r="AN48" s="238"/>
      <c r="AO48" s="238"/>
      <c r="AP48" s="238"/>
      <c r="AQ48" s="238"/>
      <c r="AR48" s="238"/>
      <c r="AS48" s="238" t="s">
        <v>220</v>
      </c>
      <c r="AT48" s="31"/>
      <c r="AU48" s="31"/>
    </row>
    <row r="49" spans="1:47" ht="36" customHeight="1">
      <c r="A49" s="439"/>
      <c r="B49" s="401"/>
      <c r="C49" s="405" t="s">
        <v>80</v>
      </c>
      <c r="D49" s="406" t="str">
        <f>VLOOKUP($C49,'Bản đồ chiến lược'!$B$11:$C$34,2,FALSE)</f>
        <v>Nâng cao năng lực nhân viên bán hàng và marketing</v>
      </c>
      <c r="E49" s="412">
        <v>0.2</v>
      </c>
      <c r="F49" s="20" t="s">
        <v>205</v>
      </c>
      <c r="G49" s="59">
        <v>0.6</v>
      </c>
      <c r="H49" s="231">
        <f>$B$43*$E$49*G49</f>
        <v>0.024000000000000004</v>
      </c>
      <c r="I49" s="233">
        <v>0.8</v>
      </c>
      <c r="J49" s="14"/>
      <c r="K49" s="8"/>
      <c r="L49" s="15"/>
      <c r="M49" s="10" t="s">
        <v>206</v>
      </c>
      <c r="N49" s="31"/>
      <c r="O49" s="31"/>
      <c r="P49" s="57"/>
      <c r="Q49" s="57"/>
      <c r="R49" s="31"/>
      <c r="S49" s="31"/>
      <c r="T49" s="238"/>
      <c r="U49" s="238"/>
      <c r="V49" s="238"/>
      <c r="W49" s="289"/>
      <c r="X49" s="307"/>
      <c r="Y49" s="286"/>
      <c r="Z49" s="314"/>
      <c r="AA49" s="297"/>
      <c r="AB49" s="238"/>
      <c r="AC49" s="238"/>
      <c r="AD49" s="285" t="s">
        <v>210</v>
      </c>
      <c r="AE49" s="238"/>
      <c r="AF49" s="238"/>
      <c r="AG49" s="238"/>
      <c r="AH49" s="238"/>
      <c r="AI49" s="238"/>
      <c r="AJ49" s="238"/>
      <c r="AK49" s="238"/>
      <c r="AL49" s="238"/>
      <c r="AM49" s="238"/>
      <c r="AN49" s="238"/>
      <c r="AO49" s="238"/>
      <c r="AP49" s="238"/>
      <c r="AQ49" s="238"/>
      <c r="AR49" s="238"/>
      <c r="AS49" s="238" t="s">
        <v>220</v>
      </c>
      <c r="AT49" s="31"/>
      <c r="AU49" s="31"/>
    </row>
    <row r="50" spans="1:47" ht="37.5" customHeight="1">
      <c r="A50" s="439"/>
      <c r="B50" s="401"/>
      <c r="C50" s="405"/>
      <c r="D50" s="407"/>
      <c r="E50" s="413"/>
      <c r="F50" s="236" t="s">
        <v>214</v>
      </c>
      <c r="G50" s="59">
        <v>0.4</v>
      </c>
      <c r="H50" s="231">
        <f>$B$43*$E$49*G50</f>
        <v>0.016000000000000004</v>
      </c>
      <c r="I50" s="233">
        <v>1</v>
      </c>
      <c r="J50" s="14"/>
      <c r="K50" s="8"/>
      <c r="L50" s="15"/>
      <c r="M50" s="10" t="s">
        <v>206</v>
      </c>
      <c r="N50" s="31"/>
      <c r="O50" s="31"/>
      <c r="P50" s="57"/>
      <c r="Q50" s="57"/>
      <c r="R50" s="31"/>
      <c r="S50" s="31"/>
      <c r="T50" s="238"/>
      <c r="U50" s="238"/>
      <c r="V50" s="238"/>
      <c r="W50" s="289"/>
      <c r="X50" s="307"/>
      <c r="Y50" s="286"/>
      <c r="Z50" s="314"/>
      <c r="AA50" s="297"/>
      <c r="AB50" s="238"/>
      <c r="AC50" s="238"/>
      <c r="AD50" s="285" t="s">
        <v>210</v>
      </c>
      <c r="AE50" s="238"/>
      <c r="AF50" s="238"/>
      <c r="AG50" s="238"/>
      <c r="AH50" s="238"/>
      <c r="AI50" s="238"/>
      <c r="AJ50" s="238"/>
      <c r="AK50" s="238"/>
      <c r="AL50" s="238"/>
      <c r="AM50" s="238"/>
      <c r="AN50" s="238"/>
      <c r="AO50" s="238"/>
      <c r="AP50" s="238"/>
      <c r="AQ50" s="238"/>
      <c r="AR50" s="238"/>
      <c r="AS50" s="238" t="s">
        <v>220</v>
      </c>
      <c r="AT50" s="31"/>
      <c r="AU50" s="31"/>
    </row>
    <row r="51" spans="1:47" ht="27" customHeight="1">
      <c r="A51" s="439"/>
      <c r="B51" s="401"/>
      <c r="C51" s="405" t="s">
        <v>81</v>
      </c>
      <c r="D51" s="406" t="str">
        <f>VLOOKUP($C51,'Bản đồ chiến lược'!$B$11:$C$34,2,FALSE)</f>
        <v>Tăng cường năng lực thông tin quản lý</v>
      </c>
      <c r="E51" s="412">
        <v>0.1</v>
      </c>
      <c r="F51" s="20" t="s">
        <v>207</v>
      </c>
      <c r="G51" s="59">
        <v>0.6</v>
      </c>
      <c r="H51" s="231">
        <f>$B$43*$E$51*G51</f>
        <v>0.012000000000000002</v>
      </c>
      <c r="I51" s="279">
        <v>2</v>
      </c>
      <c r="J51" s="14"/>
      <c r="K51" s="8"/>
      <c r="L51" s="15"/>
      <c r="M51" s="10"/>
      <c r="N51" s="31"/>
      <c r="O51" s="31"/>
      <c r="P51" s="57"/>
      <c r="Q51" s="57"/>
      <c r="R51" s="31"/>
      <c r="S51" s="31"/>
      <c r="T51" s="238"/>
      <c r="U51" s="238"/>
      <c r="V51" s="238"/>
      <c r="W51" s="289"/>
      <c r="X51" s="307"/>
      <c r="Y51" s="286"/>
      <c r="Z51" s="314"/>
      <c r="AA51" s="297"/>
      <c r="AB51" s="238"/>
      <c r="AC51" s="238"/>
      <c r="AD51" s="285" t="s">
        <v>210</v>
      </c>
      <c r="AE51" s="238"/>
      <c r="AF51" s="238"/>
      <c r="AG51" s="238"/>
      <c r="AH51" s="238"/>
      <c r="AI51" s="238"/>
      <c r="AJ51" s="238"/>
      <c r="AK51" s="238"/>
      <c r="AL51" s="238"/>
      <c r="AM51" s="238"/>
      <c r="AN51" s="238"/>
      <c r="AO51" s="238"/>
      <c r="AP51" s="238"/>
      <c r="AQ51" s="238"/>
      <c r="AR51" s="238"/>
      <c r="AS51" s="238" t="s">
        <v>220</v>
      </c>
      <c r="AT51" s="31"/>
      <c r="AU51" s="31"/>
    </row>
    <row r="52" spans="1:47" ht="38.25" customHeight="1">
      <c r="A52" s="439"/>
      <c r="B52" s="401"/>
      <c r="C52" s="405"/>
      <c r="D52" s="411"/>
      <c r="E52" s="413"/>
      <c r="F52" s="20" t="s">
        <v>208</v>
      </c>
      <c r="G52" s="59">
        <v>0.4</v>
      </c>
      <c r="H52" s="231">
        <f>$B$43*$E$51*G52</f>
        <v>0.008000000000000002</v>
      </c>
      <c r="I52" s="279">
        <v>3</v>
      </c>
      <c r="J52" s="14" t="s">
        <v>12</v>
      </c>
      <c r="K52" s="8" t="s">
        <v>13</v>
      </c>
      <c r="L52" s="15" t="s">
        <v>14</v>
      </c>
      <c r="M52" s="10"/>
      <c r="N52" s="31"/>
      <c r="O52" s="31"/>
      <c r="P52" s="57">
        <f t="shared" si="4"/>
        <v>0</v>
      </c>
      <c r="Q52" s="57">
        <f t="shared" si="5"/>
        <v>0</v>
      </c>
      <c r="R52" s="31"/>
      <c r="S52" s="31"/>
      <c r="T52" s="238"/>
      <c r="U52" s="238"/>
      <c r="V52" s="238"/>
      <c r="W52" s="289"/>
      <c r="X52" s="307"/>
      <c r="Y52" s="286"/>
      <c r="Z52" s="314"/>
      <c r="AA52" s="297"/>
      <c r="AB52" s="238"/>
      <c r="AC52" s="238"/>
      <c r="AD52" s="285" t="s">
        <v>210</v>
      </c>
      <c r="AE52" s="238"/>
      <c r="AF52" s="238"/>
      <c r="AG52" s="238"/>
      <c r="AH52" s="238"/>
      <c r="AI52" s="238"/>
      <c r="AJ52" s="238"/>
      <c r="AK52" s="238"/>
      <c r="AL52" s="238"/>
      <c r="AM52" s="238"/>
      <c r="AN52" s="238"/>
      <c r="AO52" s="238"/>
      <c r="AP52" s="238"/>
      <c r="AQ52" s="238"/>
      <c r="AR52" s="238"/>
      <c r="AS52" s="238" t="s">
        <v>220</v>
      </c>
      <c r="AT52" s="31"/>
      <c r="AU52" s="31"/>
    </row>
    <row r="53" spans="1:47" ht="33" customHeight="1">
      <c r="A53" s="439"/>
      <c r="B53" s="401"/>
      <c r="C53" s="89" t="s">
        <v>116</v>
      </c>
      <c r="D53" s="283" t="s">
        <v>221</v>
      </c>
      <c r="E53" s="272"/>
      <c r="F53" s="20" t="s">
        <v>226</v>
      </c>
      <c r="G53" s="59"/>
      <c r="H53" s="231"/>
      <c r="I53" s="279"/>
      <c r="J53" s="14"/>
      <c r="K53" s="8"/>
      <c r="L53" s="15"/>
      <c r="M53" s="10"/>
      <c r="N53" s="31"/>
      <c r="O53" s="31"/>
      <c r="P53" s="57"/>
      <c r="Q53" s="57"/>
      <c r="R53" s="31"/>
      <c r="S53" s="31"/>
      <c r="T53" s="285" t="s">
        <v>210</v>
      </c>
      <c r="U53" s="283" t="s">
        <v>221</v>
      </c>
      <c r="V53" s="20" t="s">
        <v>226</v>
      </c>
      <c r="W53" s="289"/>
      <c r="X53" s="333" t="s">
        <v>237</v>
      </c>
      <c r="Y53" s="333" t="s">
        <v>236</v>
      </c>
      <c r="Z53" s="332">
        <v>0.8</v>
      </c>
      <c r="AA53" s="303" t="s">
        <v>210</v>
      </c>
      <c r="AB53" s="238"/>
      <c r="AC53" s="238"/>
      <c r="AD53" s="285" t="s">
        <v>210</v>
      </c>
      <c r="AE53" s="238"/>
      <c r="AF53" s="238"/>
      <c r="AG53" s="285" t="s">
        <v>210</v>
      </c>
      <c r="AH53" s="238"/>
      <c r="AI53" s="238"/>
      <c r="AJ53" s="285" t="s">
        <v>210</v>
      </c>
      <c r="AK53" s="238"/>
      <c r="AL53" s="238"/>
      <c r="AM53" s="285" t="s">
        <v>210</v>
      </c>
      <c r="AN53" s="238"/>
      <c r="AO53" s="238"/>
      <c r="AP53" s="285" t="s">
        <v>210</v>
      </c>
      <c r="AQ53" s="238"/>
      <c r="AR53" s="238"/>
      <c r="AS53" s="238" t="s">
        <v>220</v>
      </c>
      <c r="AT53" s="31"/>
      <c r="AU53" s="31"/>
    </row>
    <row r="54" spans="1:47" s="11" customFormat="1" ht="13.5" thickBot="1">
      <c r="A54" s="440"/>
      <c r="B54" s="402"/>
      <c r="C54" s="51"/>
      <c r="D54" s="51"/>
      <c r="E54" s="48">
        <f>SUM(E43:E52)</f>
        <v>0.9999999999999999</v>
      </c>
      <c r="F54" s="36"/>
      <c r="G54" s="45"/>
      <c r="H54" s="229">
        <f>SUM(H43:H52)</f>
        <v>0.20000000000000004</v>
      </c>
      <c r="I54" s="276"/>
      <c r="J54" s="46"/>
      <c r="K54" s="46"/>
      <c r="L54" s="40"/>
      <c r="M54" s="36"/>
      <c r="N54" s="41"/>
      <c r="O54" s="41"/>
      <c r="P54" s="49"/>
      <c r="Q54" s="49" t="e">
        <f>SUM(Q43:Q52)</f>
        <v>#DIV/0!</v>
      </c>
      <c r="R54" s="41"/>
      <c r="S54" s="41"/>
      <c r="T54" s="73"/>
      <c r="U54" s="73"/>
      <c r="V54" s="73"/>
      <c r="W54" s="294"/>
      <c r="X54" s="308"/>
      <c r="Y54" s="309"/>
      <c r="Z54" s="310"/>
      <c r="AA54" s="302"/>
      <c r="AB54" s="73"/>
      <c r="AC54" s="73"/>
      <c r="AD54" s="73"/>
      <c r="AE54" s="73"/>
      <c r="AF54" s="73"/>
      <c r="AG54" s="73"/>
      <c r="AH54" s="73"/>
      <c r="AI54" s="73"/>
      <c r="AJ54" s="73"/>
      <c r="AK54" s="73"/>
      <c r="AL54" s="73"/>
      <c r="AM54" s="73"/>
      <c r="AN54" s="73"/>
      <c r="AO54" s="73"/>
      <c r="AP54" s="73"/>
      <c r="AQ54" s="73"/>
      <c r="AR54" s="73"/>
      <c r="AS54" s="73"/>
      <c r="AT54" s="72"/>
      <c r="AU54" s="72"/>
    </row>
    <row r="55" spans="1:19" ht="18" customHeight="1" thickTop="1">
      <c r="A55" s="340" t="s">
        <v>244</v>
      </c>
      <c r="B55" s="334"/>
      <c r="C55" s="334"/>
      <c r="D55" s="335"/>
      <c r="E55" s="335"/>
      <c r="F55" s="336"/>
      <c r="G55" s="334"/>
      <c r="H55" s="337"/>
      <c r="I55" s="338"/>
      <c r="J55" s="334"/>
      <c r="K55" s="334"/>
      <c r="L55" s="334"/>
      <c r="M55" s="334"/>
      <c r="N55" s="334"/>
      <c r="O55" s="334"/>
      <c r="P55" s="339"/>
      <c r="Q55" s="339"/>
      <c r="R55" s="334"/>
      <c r="S55" s="334"/>
    </row>
    <row r="56" ht="42" customHeight="1">
      <c r="D56" s="2" t="s">
        <v>253</v>
      </c>
    </row>
    <row r="57" spans="4:6" ht="12.75">
      <c r="D57" s="458" t="s">
        <v>254</v>
      </c>
      <c r="F57" s="3" t="s">
        <v>258</v>
      </c>
    </row>
    <row r="58" spans="4:6" ht="12.75">
      <c r="D58" s="458"/>
      <c r="F58" s="3" t="s">
        <v>256</v>
      </c>
    </row>
    <row r="59" ht="12.75">
      <c r="D59" s="458"/>
    </row>
    <row r="60" spans="4:6" ht="40.5" customHeight="1">
      <c r="D60" s="2" t="s">
        <v>255</v>
      </c>
      <c r="F60" s="343" t="s">
        <v>260</v>
      </c>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sheetData>
  <sheetProtection/>
  <mergeCells count="86">
    <mergeCell ref="D57:D59"/>
    <mergeCell ref="AP4:AR4"/>
    <mergeCell ref="AS4:AU4"/>
    <mergeCell ref="D6:D7"/>
    <mergeCell ref="U4:W4"/>
    <mergeCell ref="E13:E14"/>
    <mergeCell ref="D26:D29"/>
    <mergeCell ref="D34:D38"/>
    <mergeCell ref="E16:E17"/>
    <mergeCell ref="E8:E11"/>
    <mergeCell ref="E6:E7"/>
    <mergeCell ref="Q4:Q5"/>
    <mergeCell ref="O4:O5"/>
    <mergeCell ref="P4:P5"/>
    <mergeCell ref="K4:K5"/>
    <mergeCell ref="F4:F5"/>
    <mergeCell ref="I4:J4"/>
    <mergeCell ref="AP13:AP14"/>
    <mergeCell ref="T26:T29"/>
    <mergeCell ref="X4:Z4"/>
    <mergeCell ref="AA4:AC4"/>
    <mergeCell ref="AD4:AF4"/>
    <mergeCell ref="AG4:AI4"/>
    <mergeCell ref="AJ4:AL4"/>
    <mergeCell ref="AM4:AO4"/>
    <mergeCell ref="A43:A54"/>
    <mergeCell ref="N4:N5"/>
    <mergeCell ref="D16:D17"/>
    <mergeCell ref="C19:C20"/>
    <mergeCell ref="E4:E5"/>
    <mergeCell ref="M4:M5"/>
    <mergeCell ref="B16:B25"/>
    <mergeCell ref="E39:E41"/>
    <mergeCell ref="C39:C41"/>
    <mergeCell ref="A26:A42"/>
    <mergeCell ref="A6:A15"/>
    <mergeCell ref="B6:B15"/>
    <mergeCell ref="D8:D11"/>
    <mergeCell ref="A16:A25"/>
    <mergeCell ref="C8:C11"/>
    <mergeCell ref="C13:C14"/>
    <mergeCell ref="D13:D14"/>
    <mergeCell ref="D19:D20"/>
    <mergeCell ref="C6:C7"/>
    <mergeCell ref="C16:C17"/>
    <mergeCell ref="T2:AS2"/>
    <mergeCell ref="T4:T5"/>
    <mergeCell ref="A4:D5"/>
    <mergeCell ref="G4:G5"/>
    <mergeCell ref="R4:R5"/>
    <mergeCell ref="O2:R2"/>
    <mergeCell ref="L4:L5"/>
    <mergeCell ref="H4:H5"/>
    <mergeCell ref="E19:E20"/>
    <mergeCell ref="E45:E46"/>
    <mergeCell ref="D30:D31"/>
    <mergeCell ref="D43:D44"/>
    <mergeCell ref="D39:D41"/>
    <mergeCell ref="D23:D24"/>
    <mergeCell ref="E43:E44"/>
    <mergeCell ref="E23:E24"/>
    <mergeCell ref="C23:C24"/>
    <mergeCell ref="C34:C38"/>
    <mergeCell ref="C30:C31"/>
    <mergeCell ref="E51:E52"/>
    <mergeCell ref="D51:D52"/>
    <mergeCell ref="C26:C29"/>
    <mergeCell ref="C43:C44"/>
    <mergeCell ref="C49:C50"/>
    <mergeCell ref="C45:C46"/>
    <mergeCell ref="C47:C48"/>
    <mergeCell ref="F23:F24"/>
    <mergeCell ref="D45:D46"/>
    <mergeCell ref="E47:E48"/>
    <mergeCell ref="E49:E50"/>
    <mergeCell ref="D32:D33"/>
    <mergeCell ref="E26:E29"/>
    <mergeCell ref="B43:B54"/>
    <mergeCell ref="B26:B42"/>
    <mergeCell ref="E30:E31"/>
    <mergeCell ref="C51:C52"/>
    <mergeCell ref="C32:C33"/>
    <mergeCell ref="D49:D50"/>
    <mergeCell ref="E32:E33"/>
    <mergeCell ref="E34:E38"/>
    <mergeCell ref="D47:D48"/>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AN22"/>
  <sheetViews>
    <sheetView tabSelected="1" zoomScale="75" zoomScaleNormal="75" zoomScalePageLayoutView="0" workbookViewId="0" topLeftCell="A1">
      <pane xSplit="7" ySplit="6" topLeftCell="H19" activePane="bottomRight" state="frozen"/>
      <selection pane="topLeft" activeCell="A1" sqref="A1"/>
      <selection pane="topRight" activeCell="H1" sqref="H1"/>
      <selection pane="bottomLeft" activeCell="A7" sqref="A7"/>
      <selection pane="bottomRight" activeCell="D20" sqref="D20"/>
    </sheetView>
  </sheetViews>
  <sheetFormatPr defaultColWidth="10.375" defaultRowHeight="14.25"/>
  <cols>
    <col min="1" max="1" width="4.375" style="1" customWidth="1"/>
    <col min="2" max="3" width="3.75390625" style="1" customWidth="1"/>
    <col min="4" max="4" width="15.625" style="1" customWidth="1"/>
    <col min="5" max="5" width="7.00390625" style="2" customWidth="1"/>
    <col min="6" max="6" width="22.75390625" style="3" customWidth="1"/>
    <col min="7" max="7" width="21.125" style="3" customWidth="1"/>
    <col min="8" max="8" width="7.625" style="1" customWidth="1"/>
    <col min="9" max="9" width="7.875" style="1" customWidth="1"/>
    <col min="10" max="10" width="8.75390625" style="24" customWidth="1"/>
    <col min="11" max="11" width="7.625" style="1" customWidth="1"/>
    <col min="12" max="12" width="7.375" style="1" customWidth="1"/>
    <col min="13" max="13" width="10.375" style="1" customWidth="1"/>
    <col min="14" max="14" width="13.375" style="1" customWidth="1"/>
    <col min="15" max="15" width="31.50390625" style="1" customWidth="1"/>
    <col min="16" max="16" width="12.375" style="1" customWidth="1"/>
    <col min="17" max="17" width="10.25390625" style="33" customWidth="1"/>
    <col min="18" max="18" width="9.625" style="33" customWidth="1"/>
    <col min="19" max="19" width="24.00390625" style="1" customWidth="1"/>
    <col min="20" max="20" width="10.375" style="1" customWidth="1"/>
    <col min="21" max="39" width="7.00390625" style="1" customWidth="1"/>
    <col min="40" max="40" width="7.125" style="1" customWidth="1"/>
    <col min="41" max="41" width="26.75390625" style="1" customWidth="1"/>
    <col min="42" max="16384" width="10.375" style="1" customWidth="1"/>
  </cols>
  <sheetData>
    <row r="1" spans="2:16" ht="20.25">
      <c r="B1" s="70"/>
      <c r="C1" s="70"/>
      <c r="D1" s="70"/>
      <c r="E1" s="70" t="s">
        <v>414</v>
      </c>
      <c r="F1" s="70"/>
      <c r="G1" s="70"/>
      <c r="H1" s="70"/>
      <c r="I1" s="70"/>
      <c r="J1" s="70"/>
      <c r="K1" s="70"/>
      <c r="L1" s="70"/>
      <c r="M1" s="70"/>
      <c r="N1" s="33"/>
      <c r="O1" s="33"/>
      <c r="P1" s="33"/>
    </row>
    <row r="2" spans="2:40" s="3" customFormat="1" ht="20.25">
      <c r="B2" s="63" t="s">
        <v>26</v>
      </c>
      <c r="C2" s="63"/>
      <c r="D2" s="66"/>
      <c r="E2" s="64" t="s">
        <v>243</v>
      </c>
      <c r="F2" s="66"/>
      <c r="G2" s="66"/>
      <c r="H2" s="66"/>
      <c r="I2" s="66"/>
      <c r="J2" s="66"/>
      <c r="K2" s="66"/>
      <c r="L2" s="66"/>
      <c r="M2" s="66"/>
      <c r="N2" s="66"/>
      <c r="O2" s="66"/>
      <c r="P2" s="66"/>
      <c r="R2" s="65"/>
      <c r="S2" s="65"/>
      <c r="T2" s="1"/>
      <c r="U2" s="1"/>
      <c r="V2" s="1"/>
      <c r="W2" s="1"/>
      <c r="X2" s="1"/>
      <c r="Y2" s="1"/>
      <c r="Z2" s="1"/>
      <c r="AA2" s="1"/>
      <c r="AB2" s="1"/>
      <c r="AC2" s="1"/>
      <c r="AD2" s="1"/>
      <c r="AE2" s="1"/>
      <c r="AF2" s="1"/>
      <c r="AG2" s="1"/>
      <c r="AH2" s="1"/>
      <c r="AI2" s="1"/>
      <c r="AJ2" s="1"/>
      <c r="AK2" s="1"/>
      <c r="AL2" s="1"/>
      <c r="AM2" s="1"/>
      <c r="AN2" s="1"/>
    </row>
    <row r="3" spans="1:40" s="3" customFormat="1" ht="18">
      <c r="A3" s="69"/>
      <c r="B3" s="69"/>
      <c r="C3" s="69"/>
      <c r="D3" s="69"/>
      <c r="E3" s="69"/>
      <c r="F3" s="69" t="s">
        <v>27</v>
      </c>
      <c r="G3" s="69"/>
      <c r="H3" s="69"/>
      <c r="I3" s="69"/>
      <c r="J3" s="69"/>
      <c r="K3" s="69"/>
      <c r="L3" s="69"/>
      <c r="M3" s="69"/>
      <c r="N3" s="69"/>
      <c r="O3" s="69"/>
      <c r="P3" s="471" t="s">
        <v>15</v>
      </c>
      <c r="Q3" s="471"/>
      <c r="R3" s="471"/>
      <c r="S3" s="472"/>
      <c r="T3" s="422" t="s">
        <v>28</v>
      </c>
      <c r="U3" s="423"/>
      <c r="V3" s="423"/>
      <c r="W3" s="423"/>
      <c r="X3" s="423"/>
      <c r="Y3" s="423"/>
      <c r="Z3" s="423"/>
      <c r="AA3" s="423"/>
      <c r="AB3" s="423"/>
      <c r="AC3" s="423"/>
      <c r="AD3" s="423"/>
      <c r="AE3" s="423"/>
      <c r="AF3" s="423"/>
      <c r="AG3" s="423"/>
      <c r="AH3" s="423"/>
      <c r="AI3" s="423"/>
      <c r="AJ3" s="423"/>
      <c r="AK3" s="423"/>
      <c r="AL3" s="423"/>
      <c r="AM3" s="423"/>
      <c r="AN3" s="485"/>
    </row>
    <row r="4" spans="1:40" s="184" customFormat="1" ht="12.75">
      <c r="A4" s="181"/>
      <c r="B4" s="181">
        <v>1</v>
      </c>
      <c r="C4" s="181"/>
      <c r="D4" s="181">
        <v>2</v>
      </c>
      <c r="E4" s="181">
        <v>3</v>
      </c>
      <c r="F4" s="181">
        <v>4</v>
      </c>
      <c r="G4" s="181">
        <v>5</v>
      </c>
      <c r="H4" s="181">
        <v>6</v>
      </c>
      <c r="I4" s="181" t="s">
        <v>45</v>
      </c>
      <c r="J4" s="181">
        <v>8</v>
      </c>
      <c r="K4" s="181">
        <v>9</v>
      </c>
      <c r="L4" s="181">
        <v>10</v>
      </c>
      <c r="M4" s="181">
        <v>11</v>
      </c>
      <c r="N4" s="181">
        <v>12</v>
      </c>
      <c r="O4" s="181"/>
      <c r="P4" s="181">
        <v>13</v>
      </c>
      <c r="Q4" s="182" t="s">
        <v>46</v>
      </c>
      <c r="R4" s="181" t="s">
        <v>19</v>
      </c>
      <c r="S4" s="183">
        <v>15</v>
      </c>
      <c r="T4" s="181">
        <v>16</v>
      </c>
      <c r="U4" s="181">
        <v>17</v>
      </c>
      <c r="V4" s="181">
        <v>18</v>
      </c>
      <c r="W4" s="181">
        <v>19</v>
      </c>
      <c r="X4" s="181">
        <v>20</v>
      </c>
      <c r="Y4" s="181">
        <v>21</v>
      </c>
      <c r="Z4" s="181">
        <v>22</v>
      </c>
      <c r="AA4" s="181"/>
      <c r="AB4" s="181"/>
      <c r="AC4" s="181">
        <v>23</v>
      </c>
      <c r="AD4" s="181">
        <v>24</v>
      </c>
      <c r="AE4" s="181">
        <v>25</v>
      </c>
      <c r="AF4" s="181">
        <v>26</v>
      </c>
      <c r="AG4" s="181">
        <v>27</v>
      </c>
      <c r="AH4" s="181"/>
      <c r="AI4" s="181">
        <v>28</v>
      </c>
      <c r="AJ4" s="181">
        <v>30</v>
      </c>
      <c r="AK4" s="181">
        <v>31</v>
      </c>
      <c r="AL4" s="181">
        <v>32</v>
      </c>
      <c r="AM4" s="181">
        <v>33</v>
      </c>
      <c r="AN4" s="181">
        <v>34</v>
      </c>
    </row>
    <row r="5" spans="1:40" s="3" customFormat="1" ht="12.75" customHeight="1">
      <c r="A5" s="466" t="s">
        <v>61</v>
      </c>
      <c r="B5" s="466"/>
      <c r="C5" s="466"/>
      <c r="D5" s="466"/>
      <c r="E5" s="466"/>
      <c r="F5" s="462" t="s">
        <v>86</v>
      </c>
      <c r="G5" s="462" t="s">
        <v>111</v>
      </c>
      <c r="H5" s="462" t="s">
        <v>2</v>
      </c>
      <c r="I5" s="467" t="s">
        <v>3</v>
      </c>
      <c r="J5" s="460" t="s">
        <v>112</v>
      </c>
      <c r="K5" s="461"/>
      <c r="L5" s="462" t="s">
        <v>4</v>
      </c>
      <c r="M5" s="473" t="s">
        <v>5</v>
      </c>
      <c r="N5" s="462" t="s">
        <v>6</v>
      </c>
      <c r="O5" s="462" t="s">
        <v>232</v>
      </c>
      <c r="P5" s="429" t="s">
        <v>16</v>
      </c>
      <c r="Q5" s="453" t="s">
        <v>17</v>
      </c>
      <c r="R5" s="453" t="s">
        <v>18</v>
      </c>
      <c r="S5" s="478" t="s">
        <v>24</v>
      </c>
      <c r="T5" s="469" t="s">
        <v>101</v>
      </c>
      <c r="U5" s="469" t="s">
        <v>248</v>
      </c>
      <c r="V5" s="469" t="s">
        <v>286</v>
      </c>
      <c r="W5" s="469" t="s">
        <v>249</v>
      </c>
      <c r="X5" s="469" t="s">
        <v>250</v>
      </c>
      <c r="Y5" s="469" t="s">
        <v>251</v>
      </c>
      <c r="Z5" s="469" t="s">
        <v>298</v>
      </c>
      <c r="AA5" s="469" t="s">
        <v>299</v>
      </c>
      <c r="AB5" s="469" t="s">
        <v>300</v>
      </c>
      <c r="AC5" s="469" t="s">
        <v>252</v>
      </c>
      <c r="AD5" s="469" t="s">
        <v>287</v>
      </c>
      <c r="AE5" s="469" t="s">
        <v>301</v>
      </c>
      <c r="AF5" s="469" t="s">
        <v>302</v>
      </c>
      <c r="AG5" s="469" t="s">
        <v>288</v>
      </c>
      <c r="AH5" s="469" t="s">
        <v>285</v>
      </c>
      <c r="AI5" s="469" t="s">
        <v>284</v>
      </c>
      <c r="AJ5" s="469" t="s">
        <v>283</v>
      </c>
      <c r="AK5" s="469" t="s">
        <v>296</v>
      </c>
      <c r="AL5" s="469" t="s">
        <v>297</v>
      </c>
      <c r="AM5" s="469"/>
      <c r="AN5" s="469"/>
    </row>
    <row r="6" spans="1:40" s="3" customFormat="1" ht="12.75">
      <c r="A6" s="466"/>
      <c r="B6" s="466"/>
      <c r="C6" s="466"/>
      <c r="D6" s="466"/>
      <c r="E6" s="466"/>
      <c r="F6" s="463"/>
      <c r="G6" s="463"/>
      <c r="H6" s="463"/>
      <c r="I6" s="468"/>
      <c r="J6" s="185" t="s">
        <v>415</v>
      </c>
      <c r="K6" s="186" t="s">
        <v>7</v>
      </c>
      <c r="L6" s="463"/>
      <c r="M6" s="474"/>
      <c r="N6" s="463"/>
      <c r="O6" s="463"/>
      <c r="P6" s="430"/>
      <c r="Q6" s="454"/>
      <c r="R6" s="454"/>
      <c r="S6" s="479"/>
      <c r="T6" s="470"/>
      <c r="U6" s="470"/>
      <c r="V6" s="470"/>
      <c r="W6" s="470"/>
      <c r="X6" s="470"/>
      <c r="Y6" s="470"/>
      <c r="Z6" s="470"/>
      <c r="AA6" s="470"/>
      <c r="AB6" s="470"/>
      <c r="AC6" s="470"/>
      <c r="AD6" s="470"/>
      <c r="AE6" s="470"/>
      <c r="AF6" s="470"/>
      <c r="AG6" s="470"/>
      <c r="AH6" s="470"/>
      <c r="AI6" s="470"/>
      <c r="AJ6" s="470"/>
      <c r="AK6" s="470"/>
      <c r="AL6" s="470"/>
      <c r="AM6" s="470"/>
      <c r="AN6" s="470"/>
    </row>
    <row r="7" spans="1:40" ht="220.5" customHeight="1">
      <c r="A7" s="437" t="s">
        <v>9</v>
      </c>
      <c r="B7" s="400">
        <v>0.5</v>
      </c>
      <c r="C7" s="417" t="s">
        <v>74</v>
      </c>
      <c r="D7" s="406" t="str">
        <f>VLOOKUP($C7,'Bản đồ chiến lược'!$B$11:$C$34,2,FALSE)</f>
        <v>Nâng cao hiệu quả sản xuất</v>
      </c>
      <c r="E7" s="475">
        <v>1</v>
      </c>
      <c r="F7" s="342" t="s">
        <v>389</v>
      </c>
      <c r="G7" s="342" t="s">
        <v>391</v>
      </c>
      <c r="H7" s="6">
        <v>0.7</v>
      </c>
      <c r="I7" s="58">
        <f>$B$7*$E$7*H7</f>
        <v>0.35</v>
      </c>
      <c r="J7" s="61">
        <v>0.9</v>
      </c>
      <c r="K7" s="14" t="s">
        <v>12</v>
      </c>
      <c r="L7" s="8" t="s">
        <v>13</v>
      </c>
      <c r="M7" s="15" t="s">
        <v>20</v>
      </c>
      <c r="N7" s="10" t="s">
        <v>396</v>
      </c>
      <c r="O7" s="10" t="s">
        <v>398</v>
      </c>
      <c r="P7" s="31"/>
      <c r="Q7" s="57">
        <f>P7/J7*100%</f>
        <v>0</v>
      </c>
      <c r="R7" s="57">
        <f>Q7*I7</f>
        <v>0</v>
      </c>
      <c r="S7" s="31"/>
      <c r="T7" s="237"/>
      <c r="U7" s="237" t="s">
        <v>289</v>
      </c>
      <c r="V7" s="237" t="s">
        <v>289</v>
      </c>
      <c r="W7" s="237" t="s">
        <v>289</v>
      </c>
      <c r="X7" s="237" t="s">
        <v>289</v>
      </c>
      <c r="Y7" s="237" t="s">
        <v>289</v>
      </c>
      <c r="Z7" s="237" t="s">
        <v>289</v>
      </c>
      <c r="AA7" s="237" t="s">
        <v>289</v>
      </c>
      <c r="AB7" s="237" t="s">
        <v>289</v>
      </c>
      <c r="AC7" s="237" t="s">
        <v>289</v>
      </c>
      <c r="AD7" s="237"/>
      <c r="AE7" s="237" t="s">
        <v>289</v>
      </c>
      <c r="AF7" s="237" t="s">
        <v>289</v>
      </c>
      <c r="AG7" s="237" t="s">
        <v>289</v>
      </c>
      <c r="AH7" s="237"/>
      <c r="AI7" s="237"/>
      <c r="AJ7" s="237" t="s">
        <v>289</v>
      </c>
      <c r="AK7" s="237" t="s">
        <v>289</v>
      </c>
      <c r="AL7" s="237" t="s">
        <v>289</v>
      </c>
      <c r="AM7" s="237"/>
      <c r="AN7" s="237"/>
    </row>
    <row r="8" spans="1:40" ht="222.75" customHeight="1">
      <c r="A8" s="437"/>
      <c r="B8" s="401"/>
      <c r="C8" s="417"/>
      <c r="D8" s="411"/>
      <c r="E8" s="476"/>
      <c r="F8" s="342" t="s">
        <v>390</v>
      </c>
      <c r="G8" s="342" t="s">
        <v>417</v>
      </c>
      <c r="H8" s="6">
        <v>0.3</v>
      </c>
      <c r="I8" s="58">
        <f>$B$7*$E$7*H8</f>
        <v>0.15</v>
      </c>
      <c r="J8" s="61">
        <v>115</v>
      </c>
      <c r="K8" s="14" t="s">
        <v>12</v>
      </c>
      <c r="L8" s="8" t="s">
        <v>13</v>
      </c>
      <c r="M8" s="15" t="s">
        <v>20</v>
      </c>
      <c r="N8" s="10" t="s">
        <v>418</v>
      </c>
      <c r="O8" s="10" t="s">
        <v>399</v>
      </c>
      <c r="P8" s="31"/>
      <c r="Q8" s="57">
        <f>P8/J8*100%</f>
        <v>0</v>
      </c>
      <c r="R8" s="57">
        <f>Q8*I8</f>
        <v>0</v>
      </c>
      <c r="S8" s="31"/>
      <c r="T8" s="237"/>
      <c r="U8" s="237" t="s">
        <v>289</v>
      </c>
      <c r="V8" s="237" t="s">
        <v>289</v>
      </c>
      <c r="W8" s="237" t="s">
        <v>289</v>
      </c>
      <c r="X8" s="237" t="s">
        <v>289</v>
      </c>
      <c r="Y8" s="237" t="s">
        <v>289</v>
      </c>
      <c r="Z8" s="237" t="s">
        <v>289</v>
      </c>
      <c r="AA8" s="237" t="s">
        <v>289</v>
      </c>
      <c r="AB8" s="237" t="s">
        <v>289</v>
      </c>
      <c r="AC8" s="237" t="s">
        <v>289</v>
      </c>
      <c r="AD8" s="237"/>
      <c r="AE8" s="237" t="s">
        <v>289</v>
      </c>
      <c r="AF8" s="237" t="s">
        <v>289</v>
      </c>
      <c r="AG8" s="237" t="s">
        <v>289</v>
      </c>
      <c r="AH8" s="237"/>
      <c r="AI8" s="237" t="s">
        <v>289</v>
      </c>
      <c r="AJ8" s="237" t="s">
        <v>289</v>
      </c>
      <c r="AK8" s="237"/>
      <c r="AL8" s="237"/>
      <c r="AM8" s="237"/>
      <c r="AN8" s="237"/>
    </row>
    <row r="9" spans="1:40" s="19" customFormat="1" ht="12.75">
      <c r="A9" s="437"/>
      <c r="B9" s="402"/>
      <c r="C9" s="51"/>
      <c r="D9" s="51"/>
      <c r="E9" s="43">
        <f>SUM(E7:E8)</f>
        <v>1</v>
      </c>
      <c r="F9" s="4"/>
      <c r="G9" s="44"/>
      <c r="H9" s="45"/>
      <c r="I9" s="37">
        <f>SUM(I7:I8)</f>
        <v>0.5</v>
      </c>
      <c r="J9" s="38"/>
      <c r="K9" s="46"/>
      <c r="L9" s="46"/>
      <c r="M9" s="40"/>
      <c r="N9" s="44"/>
      <c r="O9" s="44"/>
      <c r="P9" s="47"/>
      <c r="Q9" s="50"/>
      <c r="R9" s="50">
        <f>SUM(R7:R8)</f>
        <v>0</v>
      </c>
      <c r="S9" s="47"/>
      <c r="T9" s="237"/>
      <c r="U9" s="237"/>
      <c r="V9" s="237"/>
      <c r="W9" s="237"/>
      <c r="X9" s="237"/>
      <c r="Y9" s="237"/>
      <c r="Z9" s="237"/>
      <c r="AA9" s="237"/>
      <c r="AB9" s="237"/>
      <c r="AC9" s="237"/>
      <c r="AD9" s="237"/>
      <c r="AE9" s="237"/>
      <c r="AF9" s="237"/>
      <c r="AG9" s="237"/>
      <c r="AH9" s="237"/>
      <c r="AI9" s="237"/>
      <c r="AJ9" s="237"/>
      <c r="AK9" s="237"/>
      <c r="AL9" s="237"/>
      <c r="AM9" s="237"/>
      <c r="AN9" s="237"/>
    </row>
    <row r="10" spans="1:40" ht="76.5" customHeight="1">
      <c r="A10" s="438" t="s">
        <v>10</v>
      </c>
      <c r="B10" s="400">
        <v>0.3</v>
      </c>
      <c r="C10" s="415" t="s">
        <v>77</v>
      </c>
      <c r="D10" s="406" t="str">
        <f>VLOOKUP($C10,'Bản đồ chiến lược'!$B$11:$C$34,2,FALSE)</f>
        <v>Nâng cao năng lực quản lý</v>
      </c>
      <c r="E10" s="464">
        <v>0.3</v>
      </c>
      <c r="F10" s="392" t="s">
        <v>315</v>
      </c>
      <c r="G10" s="388" t="s">
        <v>233</v>
      </c>
      <c r="H10" s="59">
        <v>0.7</v>
      </c>
      <c r="I10" s="60">
        <f>$B$10*$E$10*H10</f>
        <v>0.063</v>
      </c>
      <c r="J10" s="61">
        <v>100</v>
      </c>
      <c r="K10" s="14" t="s">
        <v>12</v>
      </c>
      <c r="L10" s="8" t="s">
        <v>13</v>
      </c>
      <c r="M10" s="15" t="s">
        <v>14</v>
      </c>
      <c r="N10" s="10" t="s">
        <v>270</v>
      </c>
      <c r="O10" s="10" t="s">
        <v>271</v>
      </c>
      <c r="P10" s="31">
        <v>60</v>
      </c>
      <c r="Q10" s="57">
        <f>P10/J10*100%</f>
        <v>0.6</v>
      </c>
      <c r="R10" s="67">
        <f>Q10*I10</f>
        <v>0.0378</v>
      </c>
      <c r="S10" s="31"/>
      <c r="T10" s="237" t="s">
        <v>289</v>
      </c>
      <c r="U10" s="237" t="s">
        <v>289</v>
      </c>
      <c r="V10" s="237" t="s">
        <v>289</v>
      </c>
      <c r="W10" s="237" t="s">
        <v>289</v>
      </c>
      <c r="X10" s="237" t="s">
        <v>289</v>
      </c>
      <c r="Y10" s="237"/>
      <c r="Z10" s="237"/>
      <c r="AA10" s="237"/>
      <c r="AB10" s="237"/>
      <c r="AC10" s="237"/>
      <c r="AD10" s="237"/>
      <c r="AE10" s="237"/>
      <c r="AF10" s="237"/>
      <c r="AG10" s="237"/>
      <c r="AH10" s="237"/>
      <c r="AI10" s="237"/>
      <c r="AJ10" s="237"/>
      <c r="AK10" s="237"/>
      <c r="AL10" s="237"/>
      <c r="AM10" s="237"/>
      <c r="AN10" s="237"/>
    </row>
    <row r="11" spans="1:40" ht="105">
      <c r="A11" s="439"/>
      <c r="B11" s="401"/>
      <c r="C11" s="416"/>
      <c r="D11" s="411"/>
      <c r="E11" s="465"/>
      <c r="F11" s="392" t="s">
        <v>316</v>
      </c>
      <c r="G11" s="389" t="s">
        <v>198</v>
      </c>
      <c r="H11" s="59">
        <v>0.3</v>
      </c>
      <c r="I11" s="60">
        <f>$B$10*$E$10*H11</f>
        <v>0.027</v>
      </c>
      <c r="J11" s="61">
        <v>100</v>
      </c>
      <c r="K11" s="14" t="s">
        <v>12</v>
      </c>
      <c r="L11" s="8" t="s">
        <v>21</v>
      </c>
      <c r="M11" s="15" t="s">
        <v>14</v>
      </c>
      <c r="N11" s="10" t="s">
        <v>263</v>
      </c>
      <c r="O11" s="10" t="s">
        <v>245</v>
      </c>
      <c r="P11" s="31"/>
      <c r="Q11" s="57">
        <f>P11/J11*100%</f>
        <v>0</v>
      </c>
      <c r="R11" s="57">
        <f>Q11*I11</f>
        <v>0</v>
      </c>
      <c r="S11" s="31"/>
      <c r="T11" s="237" t="s">
        <v>289</v>
      </c>
      <c r="U11" s="237" t="s">
        <v>289</v>
      </c>
      <c r="V11" s="237" t="s">
        <v>289</v>
      </c>
      <c r="W11" s="237" t="s">
        <v>289</v>
      </c>
      <c r="X11" s="237" t="s">
        <v>289</v>
      </c>
      <c r="Y11" s="237" t="s">
        <v>289</v>
      </c>
      <c r="Z11" s="237" t="s">
        <v>289</v>
      </c>
      <c r="AA11" s="237" t="s">
        <v>289</v>
      </c>
      <c r="AB11" s="237" t="s">
        <v>289</v>
      </c>
      <c r="AC11" s="237" t="s">
        <v>289</v>
      </c>
      <c r="AD11" s="237" t="s">
        <v>289</v>
      </c>
      <c r="AE11" s="237"/>
      <c r="AF11" s="237"/>
      <c r="AG11" s="237"/>
      <c r="AH11" s="237"/>
      <c r="AI11" s="237"/>
      <c r="AJ11" s="237"/>
      <c r="AK11" s="237"/>
      <c r="AL11" s="237"/>
      <c r="AM11" s="237"/>
      <c r="AN11" s="237"/>
    </row>
    <row r="12" spans="1:40" ht="84" customHeight="1">
      <c r="A12" s="439"/>
      <c r="B12" s="401"/>
      <c r="C12" s="415" t="s">
        <v>78</v>
      </c>
      <c r="D12" s="406" t="str">
        <f>VLOOKUP($C12,'Bản đồ chiến lược'!$B$11:$C$34,2,FALSE)</f>
        <v>Nâng cao tay nghề công nhân lắp ráp, gia công</v>
      </c>
      <c r="E12" s="477">
        <v>0.5</v>
      </c>
      <c r="F12" s="392" t="s">
        <v>317</v>
      </c>
      <c r="G12" s="389" t="s">
        <v>234</v>
      </c>
      <c r="H12" s="59">
        <v>0.5</v>
      </c>
      <c r="I12" s="60">
        <f>$B$10*$E$12*H12</f>
        <v>0.075</v>
      </c>
      <c r="J12" s="61">
        <v>100</v>
      </c>
      <c r="K12" s="14" t="s">
        <v>12</v>
      </c>
      <c r="L12" s="8" t="s">
        <v>13</v>
      </c>
      <c r="M12" s="15" t="s">
        <v>266</v>
      </c>
      <c r="N12" s="10" t="s">
        <v>264</v>
      </c>
      <c r="O12" s="10" t="s">
        <v>267</v>
      </c>
      <c r="P12" s="31"/>
      <c r="Q12" s="57">
        <f>P12/J12*100%</f>
        <v>0</v>
      </c>
      <c r="R12" s="57">
        <f>Q12*I12</f>
        <v>0</v>
      </c>
      <c r="S12" s="31"/>
      <c r="T12" s="237"/>
      <c r="U12" s="237" t="s">
        <v>289</v>
      </c>
      <c r="V12" s="237" t="s">
        <v>289</v>
      </c>
      <c r="W12" s="237"/>
      <c r="X12" s="237"/>
      <c r="Y12" s="237"/>
      <c r="Z12" s="237"/>
      <c r="AA12" s="237"/>
      <c r="AB12" s="237"/>
      <c r="AC12" s="237"/>
      <c r="AD12" s="237"/>
      <c r="AE12" s="237"/>
      <c r="AF12" s="237"/>
      <c r="AG12" s="237"/>
      <c r="AH12" s="237"/>
      <c r="AI12" s="237"/>
      <c r="AJ12" s="237"/>
      <c r="AK12" s="237"/>
      <c r="AL12" s="237"/>
      <c r="AM12" s="237"/>
      <c r="AN12" s="237"/>
    </row>
    <row r="13" spans="1:40" ht="92.25">
      <c r="A13" s="439"/>
      <c r="B13" s="401"/>
      <c r="C13" s="416"/>
      <c r="D13" s="411"/>
      <c r="E13" s="465"/>
      <c r="F13" s="392" t="s">
        <v>318</v>
      </c>
      <c r="G13" s="389" t="s">
        <v>235</v>
      </c>
      <c r="H13" s="59">
        <v>0.5</v>
      </c>
      <c r="I13" s="60">
        <f>$B$10*$E$12*H13</f>
        <v>0.075</v>
      </c>
      <c r="J13" s="61">
        <v>50</v>
      </c>
      <c r="K13" s="14" t="s">
        <v>12</v>
      </c>
      <c r="L13" s="8" t="s">
        <v>13</v>
      </c>
      <c r="M13" s="15" t="s">
        <v>290</v>
      </c>
      <c r="N13" s="10" t="s">
        <v>265</v>
      </c>
      <c r="O13" s="10" t="s">
        <v>268</v>
      </c>
      <c r="P13" s="31"/>
      <c r="Q13" s="57">
        <f>P13/J13*100%</f>
        <v>0</v>
      </c>
      <c r="R13" s="57">
        <f>Q13*I13</f>
        <v>0</v>
      </c>
      <c r="S13" s="31"/>
      <c r="T13" s="237"/>
      <c r="U13" s="237" t="s">
        <v>289</v>
      </c>
      <c r="V13" s="237" t="s">
        <v>289</v>
      </c>
      <c r="W13" s="237"/>
      <c r="X13" s="237"/>
      <c r="Y13" s="237"/>
      <c r="Z13" s="237"/>
      <c r="AA13" s="237"/>
      <c r="AB13" s="237"/>
      <c r="AC13" s="237"/>
      <c r="AD13" s="237"/>
      <c r="AE13" s="237"/>
      <c r="AF13" s="237"/>
      <c r="AG13" s="237"/>
      <c r="AH13" s="237"/>
      <c r="AI13" s="237"/>
      <c r="AJ13" s="237"/>
      <c r="AK13" s="237"/>
      <c r="AL13" s="237"/>
      <c r="AM13" s="237"/>
      <c r="AN13" s="237"/>
    </row>
    <row r="14" spans="1:40" ht="79.5" customHeight="1">
      <c r="A14" s="439"/>
      <c r="B14" s="401"/>
      <c r="C14" s="219" t="s">
        <v>116</v>
      </c>
      <c r="D14" s="220" t="str">
        <f>VLOOKUP($C14,'Bản đồ chiến lược'!$B$11:$C$34,2,FALSE)</f>
        <v>Chuẩn hóa năng lực</v>
      </c>
      <c r="E14" s="384">
        <v>0.2</v>
      </c>
      <c r="F14" s="392" t="s">
        <v>261</v>
      </c>
      <c r="G14" s="389" t="s">
        <v>236</v>
      </c>
      <c r="H14" s="59">
        <v>1</v>
      </c>
      <c r="I14" s="60">
        <f>$B$10*$E$14*H14</f>
        <v>0.06</v>
      </c>
      <c r="J14" s="61">
        <v>100</v>
      </c>
      <c r="K14" s="14" t="s">
        <v>12</v>
      </c>
      <c r="L14" s="8" t="s">
        <v>13</v>
      </c>
      <c r="M14" s="15" t="s">
        <v>14</v>
      </c>
      <c r="N14" s="10" t="s">
        <v>263</v>
      </c>
      <c r="O14" s="10" t="s">
        <v>269</v>
      </c>
      <c r="P14" s="31"/>
      <c r="Q14" s="57">
        <f>P14/J14*100%</f>
        <v>0</v>
      </c>
      <c r="R14" s="57">
        <f>Q14*I14</f>
        <v>0</v>
      </c>
      <c r="S14" s="31"/>
      <c r="T14" s="237" t="s">
        <v>289</v>
      </c>
      <c r="U14" s="237" t="s">
        <v>289</v>
      </c>
      <c r="V14" s="237" t="s">
        <v>289</v>
      </c>
      <c r="W14" s="237" t="s">
        <v>289</v>
      </c>
      <c r="X14" s="237" t="s">
        <v>289</v>
      </c>
      <c r="Y14" s="237"/>
      <c r="Z14" s="237"/>
      <c r="AA14" s="237"/>
      <c r="AB14" s="237"/>
      <c r="AC14" s="237"/>
      <c r="AD14" s="237"/>
      <c r="AE14" s="237"/>
      <c r="AF14" s="237"/>
      <c r="AG14" s="237"/>
      <c r="AH14" s="237"/>
      <c r="AI14" s="237"/>
      <c r="AJ14" s="237"/>
      <c r="AK14" s="237"/>
      <c r="AL14" s="237"/>
      <c r="AM14" s="237"/>
      <c r="AN14" s="237"/>
    </row>
    <row r="15" spans="1:40" s="11" customFormat="1" ht="12.75">
      <c r="A15" s="439"/>
      <c r="B15" s="401"/>
      <c r="C15" s="344"/>
      <c r="D15" s="344"/>
      <c r="E15" s="385">
        <f>SUM(E10:E14)</f>
        <v>1</v>
      </c>
      <c r="F15" s="393"/>
      <c r="G15" s="390"/>
      <c r="H15" s="346"/>
      <c r="I15" s="347">
        <f>SUM(I10:I14)</f>
        <v>0.3</v>
      </c>
      <c r="J15" s="348"/>
      <c r="K15" s="349"/>
      <c r="L15" s="349"/>
      <c r="M15" s="350"/>
      <c r="N15" s="345"/>
      <c r="O15" s="345"/>
      <c r="P15" s="351"/>
      <c r="Q15" s="352"/>
      <c r="R15" s="352">
        <f>SUM(R10:R14)</f>
        <v>0.0378</v>
      </c>
      <c r="S15" s="351"/>
      <c r="T15" s="362"/>
      <c r="U15" s="362"/>
      <c r="V15" s="362"/>
      <c r="W15" s="362"/>
      <c r="X15" s="362"/>
      <c r="Y15" s="362"/>
      <c r="Z15" s="362"/>
      <c r="AA15" s="362"/>
      <c r="AB15" s="362"/>
      <c r="AC15" s="362"/>
      <c r="AD15" s="362"/>
      <c r="AE15" s="362"/>
      <c r="AF15" s="362"/>
      <c r="AG15" s="362"/>
      <c r="AH15" s="362"/>
      <c r="AI15" s="362"/>
      <c r="AJ15" s="362"/>
      <c r="AK15" s="362"/>
      <c r="AL15" s="362"/>
      <c r="AM15" s="362"/>
      <c r="AN15" s="362"/>
    </row>
    <row r="16" spans="1:40" ht="98.25" customHeight="1">
      <c r="A16" s="480" t="s">
        <v>273</v>
      </c>
      <c r="B16" s="483">
        <v>0.2</v>
      </c>
      <c r="C16" s="484" t="s">
        <v>275</v>
      </c>
      <c r="D16" s="448" t="s">
        <v>272</v>
      </c>
      <c r="E16" s="486">
        <v>0.2</v>
      </c>
      <c r="F16" s="394" t="s">
        <v>278</v>
      </c>
      <c r="G16" s="391" t="s">
        <v>401</v>
      </c>
      <c r="H16" s="59">
        <v>0.7</v>
      </c>
      <c r="I16" s="60">
        <f>B16*E16*H16</f>
        <v>0.028000000000000004</v>
      </c>
      <c r="J16" s="361">
        <v>100</v>
      </c>
      <c r="K16" s="237" t="s">
        <v>12</v>
      </c>
      <c r="L16" s="8" t="s">
        <v>13</v>
      </c>
      <c r="M16" s="15" t="s">
        <v>266</v>
      </c>
      <c r="N16" s="31"/>
      <c r="O16" s="10" t="s">
        <v>303</v>
      </c>
      <c r="P16" s="31"/>
      <c r="Q16" s="57"/>
      <c r="R16" s="57"/>
      <c r="S16" s="31"/>
      <c r="T16" s="237"/>
      <c r="U16" s="237"/>
      <c r="V16" s="237"/>
      <c r="W16" s="237"/>
      <c r="X16" s="237" t="s">
        <v>289</v>
      </c>
      <c r="Y16" s="237"/>
      <c r="Z16" s="237"/>
      <c r="AA16" s="237"/>
      <c r="AB16" s="237"/>
      <c r="AC16" s="237"/>
      <c r="AD16" s="237"/>
      <c r="AE16" s="237"/>
      <c r="AF16" s="237"/>
      <c r="AG16" s="237"/>
      <c r="AH16" s="237"/>
      <c r="AI16" s="237"/>
      <c r="AJ16" s="237" t="s">
        <v>289</v>
      </c>
      <c r="AK16" s="237"/>
      <c r="AL16" s="237"/>
      <c r="AM16" s="237"/>
      <c r="AN16" s="237"/>
    </row>
    <row r="17" spans="1:40" ht="81" customHeight="1">
      <c r="A17" s="481"/>
      <c r="B17" s="483"/>
      <c r="C17" s="484"/>
      <c r="D17" s="448"/>
      <c r="E17" s="486"/>
      <c r="F17" s="394" t="s">
        <v>319</v>
      </c>
      <c r="G17" s="391" t="s">
        <v>320</v>
      </c>
      <c r="H17" s="59">
        <v>0.3</v>
      </c>
      <c r="I17" s="398">
        <f>B16*E16*H17</f>
        <v>0.012000000000000002</v>
      </c>
      <c r="J17" s="361">
        <v>90</v>
      </c>
      <c r="K17" s="237" t="s">
        <v>12</v>
      </c>
      <c r="L17" s="8" t="s">
        <v>13</v>
      </c>
      <c r="M17" s="15" t="s">
        <v>266</v>
      </c>
      <c r="N17" s="31"/>
      <c r="O17" s="368" t="s">
        <v>304</v>
      </c>
      <c r="P17" s="31"/>
      <c r="Q17" s="57"/>
      <c r="R17" s="57"/>
      <c r="S17" s="31"/>
      <c r="T17" s="237"/>
      <c r="U17" s="237"/>
      <c r="V17" s="237"/>
      <c r="W17" s="237"/>
      <c r="X17" s="237" t="s">
        <v>289</v>
      </c>
      <c r="Y17" s="237"/>
      <c r="Z17" s="237"/>
      <c r="AA17" s="237"/>
      <c r="AB17" s="237"/>
      <c r="AC17" s="237"/>
      <c r="AD17" s="237"/>
      <c r="AE17" s="237"/>
      <c r="AF17" s="237"/>
      <c r="AG17" s="237"/>
      <c r="AH17" s="237"/>
      <c r="AI17" s="237"/>
      <c r="AJ17" s="237" t="s">
        <v>289</v>
      </c>
      <c r="AK17" s="237"/>
      <c r="AL17" s="237"/>
      <c r="AM17" s="237"/>
      <c r="AN17" s="237"/>
    </row>
    <row r="18" spans="1:40" ht="162" customHeight="1">
      <c r="A18" s="481"/>
      <c r="B18" s="483"/>
      <c r="C18" s="360" t="s">
        <v>276</v>
      </c>
      <c r="D18" s="383" t="s">
        <v>393</v>
      </c>
      <c r="E18" s="387">
        <v>0.2</v>
      </c>
      <c r="F18" s="395" t="s">
        <v>403</v>
      </c>
      <c r="G18" s="391" t="s">
        <v>394</v>
      </c>
      <c r="H18" s="59">
        <v>1</v>
      </c>
      <c r="I18" s="399">
        <f>B16*E18*H18</f>
        <v>0.04000000000000001</v>
      </c>
      <c r="J18" s="361">
        <v>3</v>
      </c>
      <c r="K18" s="237" t="s">
        <v>280</v>
      </c>
      <c r="L18" s="8" t="s">
        <v>21</v>
      </c>
      <c r="M18" s="15" t="s">
        <v>266</v>
      </c>
      <c r="N18" s="31"/>
      <c r="O18" s="368" t="s">
        <v>416</v>
      </c>
      <c r="P18" s="31"/>
      <c r="Q18" s="57"/>
      <c r="R18" s="57"/>
      <c r="S18" s="31"/>
      <c r="T18" s="237" t="s">
        <v>289</v>
      </c>
      <c r="U18" s="237" t="s">
        <v>289</v>
      </c>
      <c r="V18" s="237" t="s">
        <v>289</v>
      </c>
      <c r="W18" s="237" t="s">
        <v>289</v>
      </c>
      <c r="X18" s="237" t="s">
        <v>289</v>
      </c>
      <c r="Y18" s="237" t="s">
        <v>289</v>
      </c>
      <c r="Z18" s="237" t="s">
        <v>289</v>
      </c>
      <c r="AA18" s="237" t="s">
        <v>289</v>
      </c>
      <c r="AB18" s="237" t="s">
        <v>289</v>
      </c>
      <c r="AC18" s="237" t="s">
        <v>289</v>
      </c>
      <c r="AD18" s="237" t="s">
        <v>289</v>
      </c>
      <c r="AE18" s="237" t="s">
        <v>289</v>
      </c>
      <c r="AF18" s="237" t="s">
        <v>289</v>
      </c>
      <c r="AG18" s="237" t="s">
        <v>289</v>
      </c>
      <c r="AH18" s="237" t="s">
        <v>289</v>
      </c>
      <c r="AI18" s="237" t="s">
        <v>289</v>
      </c>
      <c r="AJ18" s="237" t="s">
        <v>289</v>
      </c>
      <c r="AK18" s="237" t="s">
        <v>289</v>
      </c>
      <c r="AL18" s="237" t="s">
        <v>289</v>
      </c>
      <c r="AM18" s="237" t="s">
        <v>289</v>
      </c>
      <c r="AN18" s="237" t="s">
        <v>289</v>
      </c>
    </row>
    <row r="19" spans="1:40" ht="68.25" customHeight="1">
      <c r="A19" s="481"/>
      <c r="B19" s="483"/>
      <c r="C19" s="360" t="s">
        <v>279</v>
      </c>
      <c r="D19" s="353" t="s">
        <v>257</v>
      </c>
      <c r="E19" s="386">
        <v>0.2</v>
      </c>
      <c r="F19" s="394" t="s">
        <v>274</v>
      </c>
      <c r="G19" s="391" t="s">
        <v>277</v>
      </c>
      <c r="H19" s="59">
        <v>1</v>
      </c>
      <c r="I19" s="399">
        <f>B16*E19*H19</f>
        <v>0.04000000000000001</v>
      </c>
      <c r="J19" s="361">
        <v>0</v>
      </c>
      <c r="K19" s="237" t="s">
        <v>280</v>
      </c>
      <c r="L19" s="8" t="s">
        <v>13</v>
      </c>
      <c r="M19" s="15" t="s">
        <v>266</v>
      </c>
      <c r="N19" s="31"/>
      <c r="O19" s="368" t="s">
        <v>305</v>
      </c>
      <c r="P19" s="31"/>
      <c r="Q19" s="57"/>
      <c r="R19" s="57"/>
      <c r="S19" s="31"/>
      <c r="T19" s="237" t="s">
        <v>289</v>
      </c>
      <c r="U19" s="237" t="s">
        <v>289</v>
      </c>
      <c r="V19" s="237" t="s">
        <v>289</v>
      </c>
      <c r="W19" s="237" t="s">
        <v>289</v>
      </c>
      <c r="X19" s="237" t="s">
        <v>289</v>
      </c>
      <c r="Y19" s="237" t="s">
        <v>289</v>
      </c>
      <c r="Z19" s="237" t="s">
        <v>289</v>
      </c>
      <c r="AA19" s="237" t="s">
        <v>289</v>
      </c>
      <c r="AB19" s="237" t="s">
        <v>289</v>
      </c>
      <c r="AC19" s="237" t="s">
        <v>289</v>
      </c>
      <c r="AD19" s="237"/>
      <c r="AE19" s="237"/>
      <c r="AF19" s="237"/>
      <c r="AG19" s="237"/>
      <c r="AH19" s="237"/>
      <c r="AI19" s="237"/>
      <c r="AJ19" s="237"/>
      <c r="AK19" s="237"/>
      <c r="AL19" s="237"/>
      <c r="AM19" s="237"/>
      <c r="AN19" s="237"/>
    </row>
    <row r="20" spans="1:40" ht="177" customHeight="1">
      <c r="A20" s="481"/>
      <c r="B20" s="483"/>
      <c r="C20" s="360" t="s">
        <v>406</v>
      </c>
      <c r="D20" s="353" t="s">
        <v>405</v>
      </c>
      <c r="E20" s="386">
        <v>0.2</v>
      </c>
      <c r="F20" s="396" t="s">
        <v>392</v>
      </c>
      <c r="G20" s="389" t="s">
        <v>411</v>
      </c>
      <c r="H20" s="59">
        <v>1</v>
      </c>
      <c r="I20" s="58">
        <f>B16*E20*H20</f>
        <v>0.04000000000000001</v>
      </c>
      <c r="J20" s="61">
        <v>75</v>
      </c>
      <c r="K20" s="14" t="s">
        <v>12</v>
      </c>
      <c r="L20" s="8" t="s">
        <v>13</v>
      </c>
      <c r="M20" s="15" t="s">
        <v>20</v>
      </c>
      <c r="N20" s="10" t="s">
        <v>419</v>
      </c>
      <c r="O20" s="10" t="s">
        <v>400</v>
      </c>
      <c r="P20" s="31"/>
      <c r="Q20" s="57"/>
      <c r="R20" s="57"/>
      <c r="S20" s="31"/>
      <c r="T20" s="237" t="s">
        <v>289</v>
      </c>
      <c r="U20" s="237"/>
      <c r="V20" s="237" t="s">
        <v>289</v>
      </c>
      <c r="W20" s="237"/>
      <c r="X20" s="237" t="s">
        <v>289</v>
      </c>
      <c r="Y20" s="237"/>
      <c r="Z20" s="237" t="s">
        <v>289</v>
      </c>
      <c r="AA20" s="237" t="s">
        <v>289</v>
      </c>
      <c r="AB20" s="237" t="s">
        <v>289</v>
      </c>
      <c r="AC20" s="237"/>
      <c r="AD20" s="237"/>
      <c r="AE20" s="237"/>
      <c r="AF20" s="237"/>
      <c r="AG20" s="237"/>
      <c r="AH20" s="237"/>
      <c r="AI20" s="237" t="s">
        <v>289</v>
      </c>
      <c r="AJ20" s="237"/>
      <c r="AK20" s="237"/>
      <c r="AL20" s="237"/>
      <c r="AM20" s="237"/>
      <c r="AN20" s="237"/>
    </row>
    <row r="21" spans="1:40" ht="184.5">
      <c r="A21" s="481"/>
      <c r="B21" s="483"/>
      <c r="C21" s="360" t="s">
        <v>407</v>
      </c>
      <c r="D21" s="353" t="s">
        <v>404</v>
      </c>
      <c r="E21" s="386">
        <v>0.2</v>
      </c>
      <c r="F21" s="397" t="s">
        <v>395</v>
      </c>
      <c r="G21" s="391" t="s">
        <v>402</v>
      </c>
      <c r="H21" s="59">
        <v>1</v>
      </c>
      <c r="I21" s="399">
        <f>B16*E21*H21</f>
        <v>0.04000000000000001</v>
      </c>
      <c r="J21" s="361">
        <v>40</v>
      </c>
      <c r="K21" s="237" t="s">
        <v>281</v>
      </c>
      <c r="L21" s="8" t="s">
        <v>13</v>
      </c>
      <c r="M21" s="15" t="s">
        <v>266</v>
      </c>
      <c r="N21" s="31"/>
      <c r="O21" s="240" t="s">
        <v>397</v>
      </c>
      <c r="P21" s="31"/>
      <c r="Q21" s="57"/>
      <c r="R21" s="57"/>
      <c r="S21" s="31"/>
      <c r="T21" s="237" t="s">
        <v>289</v>
      </c>
      <c r="U21" s="237" t="s">
        <v>289</v>
      </c>
      <c r="V21" s="237" t="s">
        <v>289</v>
      </c>
      <c r="W21" s="237" t="s">
        <v>289</v>
      </c>
      <c r="X21" s="237" t="s">
        <v>289</v>
      </c>
      <c r="Y21" s="237" t="s">
        <v>289</v>
      </c>
      <c r="Z21" s="237" t="s">
        <v>289</v>
      </c>
      <c r="AA21" s="237" t="s">
        <v>289</v>
      </c>
      <c r="AB21" s="237" t="s">
        <v>289</v>
      </c>
      <c r="AC21" s="237" t="s">
        <v>289</v>
      </c>
      <c r="AD21" s="237"/>
      <c r="AE21" s="237"/>
      <c r="AF21" s="237"/>
      <c r="AG21" s="237"/>
      <c r="AH21" s="237"/>
      <c r="AI21" s="237" t="s">
        <v>289</v>
      </c>
      <c r="AJ21" s="237" t="s">
        <v>289</v>
      </c>
      <c r="AK21" s="237" t="s">
        <v>289</v>
      </c>
      <c r="AL21" s="237" t="s">
        <v>289</v>
      </c>
      <c r="AM21" s="237"/>
      <c r="AN21" s="237"/>
    </row>
    <row r="22" spans="1:40" ht="19.5" customHeight="1">
      <c r="A22" s="482"/>
      <c r="B22" s="483"/>
      <c r="C22" s="354"/>
      <c r="D22" s="355"/>
      <c r="E22" s="48">
        <f>SUM(E16:E21)</f>
        <v>1</v>
      </c>
      <c r="F22" s="356"/>
      <c r="G22" s="357"/>
      <c r="H22" s="358"/>
      <c r="I22" s="358"/>
      <c r="J22" s="359"/>
      <c r="K22" s="358"/>
      <c r="L22" s="358"/>
      <c r="M22" s="358"/>
      <c r="N22" s="358"/>
      <c r="O22" s="358"/>
      <c r="P22" s="358"/>
      <c r="Q22" s="42"/>
      <c r="R22" s="42"/>
      <c r="S22" s="358"/>
      <c r="T22" s="358"/>
      <c r="U22" s="358"/>
      <c r="V22" s="358"/>
      <c r="W22" s="358"/>
      <c r="X22" s="358"/>
      <c r="Y22" s="358"/>
      <c r="Z22" s="358"/>
      <c r="AA22" s="358"/>
      <c r="AB22" s="358"/>
      <c r="AC22" s="358"/>
      <c r="AD22" s="358"/>
      <c r="AE22" s="358"/>
      <c r="AF22" s="358"/>
      <c r="AG22" s="358"/>
      <c r="AH22" s="358"/>
      <c r="AI22" s="358"/>
      <c r="AJ22" s="358"/>
      <c r="AK22" s="358"/>
      <c r="AL22" s="358"/>
      <c r="AM22" s="358"/>
      <c r="AN22" s="358"/>
    </row>
  </sheetData>
  <sheetProtection/>
  <mergeCells count="55">
    <mergeCell ref="AA5:AA6"/>
    <mergeCell ref="AB5:AB6"/>
    <mergeCell ref="AD5:AD6"/>
    <mergeCell ref="AN5:AN6"/>
    <mergeCell ref="AI5:AI6"/>
    <mergeCell ref="AH5:AH6"/>
    <mergeCell ref="AM5:AM6"/>
    <mergeCell ref="AK5:AK6"/>
    <mergeCell ref="AL5:AL6"/>
    <mergeCell ref="A16:A22"/>
    <mergeCell ref="B16:B22"/>
    <mergeCell ref="C16:C17"/>
    <mergeCell ref="T3:AN3"/>
    <mergeCell ref="T5:T6"/>
    <mergeCell ref="U5:U6"/>
    <mergeCell ref="V5:V6"/>
    <mergeCell ref="AJ5:AJ6"/>
    <mergeCell ref="W5:W6"/>
    <mergeCell ref="E16:E17"/>
    <mergeCell ref="P3:S3"/>
    <mergeCell ref="M5:M6"/>
    <mergeCell ref="E7:E8"/>
    <mergeCell ref="P5:P6"/>
    <mergeCell ref="D16:D17"/>
    <mergeCell ref="X5:X6"/>
    <mergeCell ref="E12:E13"/>
    <mergeCell ref="D10:D11"/>
    <mergeCell ref="S5:S6"/>
    <mergeCell ref="Q5:Q6"/>
    <mergeCell ref="C12:C13"/>
    <mergeCell ref="D12:D13"/>
    <mergeCell ref="AG5:AG6"/>
    <mergeCell ref="Y5:Y6"/>
    <mergeCell ref="Z5:Z6"/>
    <mergeCell ref="AF5:AF6"/>
    <mergeCell ref="O5:O6"/>
    <mergeCell ref="AC5:AC6"/>
    <mergeCell ref="R5:R6"/>
    <mergeCell ref="AE5:AE6"/>
    <mergeCell ref="C7:C8"/>
    <mergeCell ref="D7:D8"/>
    <mergeCell ref="N5:N6"/>
    <mergeCell ref="A7:A9"/>
    <mergeCell ref="B7:B9"/>
    <mergeCell ref="I5:I6"/>
    <mergeCell ref="C10:C11"/>
    <mergeCell ref="J5:K5"/>
    <mergeCell ref="L5:L6"/>
    <mergeCell ref="E10:E11"/>
    <mergeCell ref="G5:G6"/>
    <mergeCell ref="A5:E6"/>
    <mergeCell ref="F5:F6"/>
    <mergeCell ref="H5:H6"/>
    <mergeCell ref="A10:A15"/>
    <mergeCell ref="B10:B15"/>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rgb="FF99FF33"/>
  </sheetPr>
  <dimension ref="A1:N34"/>
  <sheetViews>
    <sheetView zoomScalePageLayoutView="0" workbookViewId="0" topLeftCell="A1">
      <selection activeCell="B2" sqref="B2"/>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21" customHeight="1">
      <c r="A1" s="93" t="s">
        <v>87</v>
      </c>
      <c r="C1" s="95"/>
      <c r="D1" s="95"/>
      <c r="E1" s="95"/>
      <c r="F1" s="95"/>
      <c r="G1" s="95"/>
      <c r="H1" s="95"/>
      <c r="I1" s="95"/>
      <c r="J1" s="95"/>
      <c r="K1" s="95"/>
    </row>
    <row r="2" spans="1:11" ht="18.75">
      <c r="A2" s="96" t="s">
        <v>29</v>
      </c>
      <c r="B2" s="341"/>
      <c r="C2" s="97"/>
      <c r="D2" s="97"/>
      <c r="E2" s="97"/>
      <c r="F2" s="97"/>
      <c r="G2" s="97"/>
      <c r="H2" s="97"/>
      <c r="I2" s="97"/>
      <c r="J2" s="97"/>
      <c r="K2" s="97"/>
    </row>
    <row r="3" spans="1:11" s="99" customFormat="1" ht="15">
      <c r="A3" s="96" t="s">
        <v>88</v>
      </c>
      <c r="B3" s="189"/>
      <c r="C3" s="96" t="s">
        <v>89</v>
      </c>
      <c r="D3" s="96" t="s">
        <v>246</v>
      </c>
      <c r="E3" s="97"/>
      <c r="F3" s="97"/>
      <c r="G3" s="97"/>
      <c r="H3" s="97"/>
      <c r="I3" s="96" t="s">
        <v>90</v>
      </c>
      <c r="J3" s="98" t="s">
        <v>247</v>
      </c>
      <c r="K3" s="97"/>
    </row>
    <row r="4" spans="1:11" s="99" customFormat="1" ht="15.7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8.25">
      <c r="A5" s="101" t="s">
        <v>91</v>
      </c>
      <c r="B5" s="102" t="s">
        <v>92</v>
      </c>
      <c r="C5" s="103"/>
      <c r="D5" s="489" t="s">
        <v>93</v>
      </c>
      <c r="E5" s="489"/>
      <c r="F5" s="489"/>
      <c r="G5" s="489"/>
      <c r="H5" s="104" t="s">
        <v>30</v>
      </c>
      <c r="I5" s="104" t="s">
        <v>31</v>
      </c>
      <c r="J5" s="104" t="s">
        <v>32</v>
      </c>
      <c r="K5" s="105" t="s">
        <v>94</v>
      </c>
    </row>
    <row r="6" spans="1:11" s="99" customFormat="1" ht="25.5">
      <c r="A6" s="106"/>
      <c r="B6" s="107"/>
      <c r="C6" s="109" t="s">
        <v>313</v>
      </c>
      <c r="D6" s="109" t="s">
        <v>20</v>
      </c>
      <c r="E6" s="109" t="s">
        <v>266</v>
      </c>
      <c r="F6" s="109" t="s">
        <v>14</v>
      </c>
      <c r="G6" s="110" t="s">
        <v>7</v>
      </c>
      <c r="H6" s="112"/>
      <c r="I6" s="112"/>
      <c r="J6" s="113" t="s">
        <v>295</v>
      </c>
      <c r="K6" s="114" t="s">
        <v>96</v>
      </c>
    </row>
    <row r="7" spans="1:12" s="125" customFormat="1" ht="25.5">
      <c r="A7" s="115">
        <v>1</v>
      </c>
      <c r="B7" s="173" t="s">
        <v>259</v>
      </c>
      <c r="C7" s="116"/>
      <c r="D7" s="117"/>
      <c r="E7" s="118"/>
      <c r="F7" s="365" t="s">
        <v>292</v>
      </c>
      <c r="G7" s="363" t="s">
        <v>12</v>
      </c>
      <c r="H7" s="121">
        <v>0.3</v>
      </c>
      <c r="I7" s="122"/>
      <c r="J7" s="123">
        <f>I7/F7*H7</f>
        <v>0</v>
      </c>
      <c r="K7" s="124"/>
      <c r="L7" s="367"/>
    </row>
    <row r="8" spans="1:11" s="125" customFormat="1" ht="25.5">
      <c r="A8" s="115">
        <v>2</v>
      </c>
      <c r="B8" s="173" t="s">
        <v>262</v>
      </c>
      <c r="C8" s="116"/>
      <c r="D8" s="117"/>
      <c r="E8" s="126"/>
      <c r="F8" s="365" t="s">
        <v>292</v>
      </c>
      <c r="G8" s="363" t="s">
        <v>12</v>
      </c>
      <c r="H8" s="121">
        <v>0.1</v>
      </c>
      <c r="I8" s="122"/>
      <c r="J8" s="123">
        <f>I8/F8*H8</f>
        <v>0</v>
      </c>
      <c r="K8" s="124"/>
    </row>
    <row r="9" spans="1:11" s="125" customFormat="1" ht="25.5">
      <c r="A9" s="115">
        <v>3</v>
      </c>
      <c r="B9" s="173" t="s">
        <v>261</v>
      </c>
      <c r="C9" s="116"/>
      <c r="D9" s="117"/>
      <c r="E9" s="118"/>
      <c r="F9" s="365" t="s">
        <v>292</v>
      </c>
      <c r="G9" s="363" t="s">
        <v>12</v>
      </c>
      <c r="H9" s="121">
        <v>0.3</v>
      </c>
      <c r="I9" s="122"/>
      <c r="J9" s="123">
        <f>I9/F9*H9</f>
        <v>0</v>
      </c>
      <c r="K9" s="124"/>
    </row>
    <row r="10" spans="1:11" s="125" customFormat="1" ht="15">
      <c r="A10" s="115">
        <v>4</v>
      </c>
      <c r="B10" s="173" t="s">
        <v>291</v>
      </c>
      <c r="C10" s="116"/>
      <c r="D10" s="117"/>
      <c r="E10" s="366" t="s">
        <v>210</v>
      </c>
      <c r="F10" s="365" t="s">
        <v>293</v>
      </c>
      <c r="G10" s="363" t="s">
        <v>280</v>
      </c>
      <c r="H10" s="121">
        <v>0.2</v>
      </c>
      <c r="I10" s="122"/>
      <c r="J10" s="123">
        <v>0</v>
      </c>
      <c r="K10" s="124"/>
    </row>
    <row r="11" spans="1:11" s="125" customFormat="1" ht="25.5">
      <c r="A11" s="115">
        <v>5</v>
      </c>
      <c r="B11" s="173" t="s">
        <v>282</v>
      </c>
      <c r="C11" s="116"/>
      <c r="D11" s="117"/>
      <c r="E11" s="366" t="s">
        <v>210</v>
      </c>
      <c r="F11" s="365" t="s">
        <v>294</v>
      </c>
      <c r="G11" s="363" t="s">
        <v>281</v>
      </c>
      <c r="H11" s="121">
        <v>0.1</v>
      </c>
      <c r="I11" s="122"/>
      <c r="J11" s="123">
        <f>I11/F11*H11</f>
        <v>0</v>
      </c>
      <c r="K11" s="127"/>
    </row>
    <row r="12" spans="1:11" s="99" customFormat="1" ht="15.75" thickBot="1">
      <c r="A12" s="128"/>
      <c r="B12" s="129" t="s">
        <v>33</v>
      </c>
      <c r="C12" s="130">
        <v>0.6</v>
      </c>
      <c r="D12" s="131"/>
      <c r="E12" s="132"/>
      <c r="F12" s="132"/>
      <c r="G12" s="364"/>
      <c r="H12" s="133">
        <f>SUM(H7:H11)</f>
        <v>0.9999999999999999</v>
      </c>
      <c r="I12" s="133"/>
      <c r="J12" s="134">
        <f>SUM(J7:J11)</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13.5">
      <c r="A15" s="115">
        <v>1</v>
      </c>
      <c r="B15" s="173" t="s">
        <v>309</v>
      </c>
      <c r="C15" s="136"/>
      <c r="D15" s="136"/>
      <c r="E15" s="136" t="s">
        <v>210</v>
      </c>
      <c r="F15" s="136"/>
      <c r="G15" s="136"/>
      <c r="H15" s="137">
        <v>0.3</v>
      </c>
      <c r="I15" s="117"/>
      <c r="J15" s="138">
        <f>I15/5*H15</f>
        <v>0</v>
      </c>
      <c r="K15" s="124"/>
    </row>
    <row r="16" spans="1:11" s="99" customFormat="1" ht="13.5">
      <c r="A16" s="115">
        <v>2</v>
      </c>
      <c r="B16" s="173" t="s">
        <v>310</v>
      </c>
      <c r="C16" s="136"/>
      <c r="D16" s="136"/>
      <c r="E16" s="136"/>
      <c r="F16" s="136" t="s">
        <v>210</v>
      </c>
      <c r="G16" s="136"/>
      <c r="H16" s="137">
        <v>0.2</v>
      </c>
      <c r="I16" s="117"/>
      <c r="J16" s="138">
        <f>I16/5*H16</f>
        <v>0</v>
      </c>
      <c r="K16" s="124"/>
    </row>
    <row r="17" spans="1:11" s="99" customFormat="1" ht="26.25">
      <c r="A17" s="115">
        <v>3</v>
      </c>
      <c r="B17" s="173" t="s">
        <v>311</v>
      </c>
      <c r="C17" s="136"/>
      <c r="D17" s="136"/>
      <c r="E17" s="136"/>
      <c r="F17" s="136" t="s">
        <v>210</v>
      </c>
      <c r="G17" s="136"/>
      <c r="H17" s="137">
        <v>0.2</v>
      </c>
      <c r="I17" s="117"/>
      <c r="J17" s="138">
        <f>I17/5*H17</f>
        <v>0</v>
      </c>
      <c r="K17" s="124"/>
    </row>
    <row r="18" spans="1:11" s="99" customFormat="1" ht="13.5">
      <c r="A18" s="115">
        <v>4</v>
      </c>
      <c r="B18" s="173" t="s">
        <v>308</v>
      </c>
      <c r="C18" s="136"/>
      <c r="D18" s="136"/>
      <c r="E18" s="136" t="s">
        <v>210</v>
      </c>
      <c r="F18" s="136"/>
      <c r="G18" s="136"/>
      <c r="H18" s="139">
        <v>0.3</v>
      </c>
      <c r="I18" s="117"/>
      <c r="J18" s="138">
        <f>I18/5*H18</f>
        <v>0</v>
      </c>
      <c r="K18" s="124"/>
    </row>
    <row r="19" spans="1:11" s="99" customFormat="1" ht="13.5">
      <c r="A19" s="115">
        <v>5</v>
      </c>
      <c r="C19" s="136"/>
      <c r="D19" s="136"/>
      <c r="E19" s="136"/>
      <c r="F19" s="136"/>
      <c r="G19" s="136"/>
      <c r="H19" s="369"/>
      <c r="I19" s="370"/>
      <c r="J19" s="371"/>
      <c r="K19" s="151"/>
    </row>
    <row r="20" spans="1:11" s="99" customFormat="1" ht="14.25" thickBot="1">
      <c r="A20" s="128"/>
      <c r="B20" s="129" t="s">
        <v>38</v>
      </c>
      <c r="C20" s="140">
        <v>0.3</v>
      </c>
      <c r="D20" s="131"/>
      <c r="E20" s="131"/>
      <c r="F20" s="131"/>
      <c r="G20" s="131"/>
      <c r="H20" s="141">
        <f>SUM(H15:H18)</f>
        <v>1</v>
      </c>
      <c r="I20" s="142"/>
      <c r="J20" s="143">
        <f>SUM(J15:J18)</f>
        <v>0</v>
      </c>
      <c r="K20" s="144">
        <f>J20*C20</f>
        <v>0</v>
      </c>
    </row>
    <row r="21" spans="1:11" s="99" customFormat="1" ht="39">
      <c r="A21" s="490" t="s">
        <v>47</v>
      </c>
      <c r="B21" s="490" t="s">
        <v>39</v>
      </c>
      <c r="C21" s="491" t="s">
        <v>98</v>
      </c>
      <c r="D21" s="491"/>
      <c r="E21" s="491"/>
      <c r="F21" s="491"/>
      <c r="G21" s="491"/>
      <c r="H21" s="104" t="s">
        <v>30</v>
      </c>
      <c r="I21" s="104" t="s">
        <v>36</v>
      </c>
      <c r="J21" s="104" t="s">
        <v>32</v>
      </c>
      <c r="K21" s="105" t="s">
        <v>94</v>
      </c>
    </row>
    <row r="22" spans="1:11" s="99" customFormat="1" ht="13.5">
      <c r="A22" s="490"/>
      <c r="B22" s="490"/>
      <c r="C22" s="109" t="s">
        <v>34</v>
      </c>
      <c r="D22" s="109" t="s">
        <v>35</v>
      </c>
      <c r="E22" s="109" t="s">
        <v>20</v>
      </c>
      <c r="F22" s="109" t="s">
        <v>23</v>
      </c>
      <c r="G22" s="109" t="s">
        <v>14</v>
      </c>
      <c r="H22" s="112"/>
      <c r="I22" s="112"/>
      <c r="J22" s="113" t="s">
        <v>95</v>
      </c>
      <c r="K22" s="114" t="s">
        <v>96</v>
      </c>
    </row>
    <row r="23" spans="1:11" s="99" customFormat="1" ht="18" customHeight="1">
      <c r="A23" s="115">
        <v>1</v>
      </c>
      <c r="B23" s="173" t="s">
        <v>312</v>
      </c>
      <c r="C23" s="145"/>
      <c r="D23" s="146"/>
      <c r="E23" s="146"/>
      <c r="F23" s="136" t="s">
        <v>210</v>
      </c>
      <c r="G23" s="146"/>
      <c r="H23" s="137">
        <v>1</v>
      </c>
      <c r="I23" s="147"/>
      <c r="J23" s="148">
        <f>I23/5*H23</f>
        <v>0</v>
      </c>
      <c r="K23" s="124"/>
    </row>
    <row r="24" spans="1:11" s="99" customFormat="1" ht="13.5">
      <c r="A24" s="115">
        <v>2</v>
      </c>
      <c r="B24" s="173"/>
      <c r="C24" s="145"/>
      <c r="D24" s="146"/>
      <c r="E24" s="136"/>
      <c r="G24" s="146"/>
      <c r="H24" s="149"/>
      <c r="I24" s="150"/>
      <c r="J24" s="148">
        <f>I24/5*H24</f>
        <v>0</v>
      </c>
      <c r="K24" s="151"/>
    </row>
    <row r="25" spans="1:11" s="99" customFormat="1" ht="14.25" thickBot="1">
      <c r="A25" s="152"/>
      <c r="B25" s="153" t="s">
        <v>39</v>
      </c>
      <c r="C25" s="133">
        <v>0.1</v>
      </c>
      <c r="D25" s="154"/>
      <c r="E25" s="154"/>
      <c r="F25" s="154"/>
      <c r="G25" s="154"/>
      <c r="H25" s="133">
        <f>SUM(H23:H24)</f>
        <v>1</v>
      </c>
      <c r="I25" s="133"/>
      <c r="J25" s="133">
        <f>SUM(J23:J24)</f>
        <v>0</v>
      </c>
      <c r="K25" s="155">
        <f>J25*C25</f>
        <v>0</v>
      </c>
    </row>
    <row r="26" spans="1:11" s="99" customFormat="1" ht="13.5">
      <c r="A26" s="156"/>
      <c r="B26" s="157"/>
      <c r="C26" s="158"/>
      <c r="D26" s="159"/>
      <c r="E26" s="159"/>
      <c r="F26" s="159"/>
      <c r="G26" s="159"/>
      <c r="H26" s="159"/>
      <c r="I26" s="159"/>
      <c r="J26" s="160"/>
      <c r="K26" s="161"/>
    </row>
    <row r="27" spans="1:14" s="99" customFormat="1" ht="14.25" thickBot="1">
      <c r="A27" s="162"/>
      <c r="B27" s="163" t="s">
        <v>40</v>
      </c>
      <c r="C27" s="164"/>
      <c r="D27" s="165"/>
      <c r="E27" s="165"/>
      <c r="F27" s="165"/>
      <c r="G27" s="165"/>
      <c r="H27" s="165"/>
      <c r="I27" s="165"/>
      <c r="J27" s="166"/>
      <c r="K27" s="167">
        <f>SUM(K12,K20,K25)</f>
        <v>0</v>
      </c>
      <c r="M27" s="168"/>
      <c r="N27" s="168"/>
    </row>
    <row r="28" spans="2:14" s="99" customFormat="1" ht="13.5">
      <c r="B28" s="191"/>
      <c r="C28" s="169"/>
      <c r="D28" s="170"/>
      <c r="E28" s="170"/>
      <c r="F28" s="170"/>
      <c r="G28" s="170"/>
      <c r="H28" s="170"/>
      <c r="I28" s="170"/>
      <c r="J28" s="171"/>
      <c r="K28" s="172"/>
      <c r="M28" s="168"/>
      <c r="N28" s="168"/>
    </row>
    <row r="29" spans="1:14" s="175" customFormat="1" ht="13.5">
      <c r="A29" s="174" t="s">
        <v>41</v>
      </c>
      <c r="B29" s="192"/>
      <c r="C29" s="176"/>
      <c r="D29" s="176"/>
      <c r="E29" s="176"/>
      <c r="F29" s="176"/>
      <c r="G29" s="176"/>
      <c r="H29" s="176"/>
      <c r="I29" s="176"/>
      <c r="J29" s="176"/>
      <c r="K29" s="176"/>
      <c r="L29" s="177"/>
      <c r="M29" s="178"/>
      <c r="N29" s="178"/>
    </row>
    <row r="30" spans="2:14" s="175" customFormat="1" ht="13.5">
      <c r="B30" s="193" t="s">
        <v>42</v>
      </c>
      <c r="C30" s="176"/>
      <c r="D30" s="176"/>
      <c r="E30" s="176"/>
      <c r="F30" s="176"/>
      <c r="G30" s="176"/>
      <c r="H30" s="176"/>
      <c r="I30" s="176"/>
      <c r="J30" s="176"/>
      <c r="K30" s="176"/>
      <c r="M30" s="178"/>
      <c r="N30" s="179"/>
    </row>
    <row r="31" spans="2:11" s="175" customFormat="1" ht="25.5" customHeight="1">
      <c r="B31" s="187" t="s">
        <v>43</v>
      </c>
      <c r="C31" s="176"/>
      <c r="D31" s="176"/>
      <c r="E31" s="176"/>
      <c r="F31" s="176"/>
      <c r="G31" s="176"/>
      <c r="H31" s="176"/>
      <c r="I31" s="176"/>
      <c r="J31" s="176"/>
      <c r="K31" s="176"/>
    </row>
    <row r="32" spans="2:11" s="175" customFormat="1" ht="36.75" customHeight="1">
      <c r="B32" s="487" t="s">
        <v>44</v>
      </c>
      <c r="C32" s="487"/>
      <c r="D32" s="487"/>
      <c r="E32" s="487"/>
      <c r="F32" s="487"/>
      <c r="G32" s="487"/>
      <c r="H32" s="487"/>
      <c r="I32" s="487"/>
      <c r="J32" s="487"/>
      <c r="K32" s="180"/>
    </row>
    <row r="33" spans="2:11" s="175" customFormat="1" ht="13.5">
      <c r="B33" s="488" t="s">
        <v>99</v>
      </c>
      <c r="C33" s="488"/>
      <c r="D33" s="488"/>
      <c r="E33" s="488"/>
      <c r="F33" s="488"/>
      <c r="G33" s="488"/>
      <c r="H33" s="488"/>
      <c r="I33" s="488"/>
      <c r="J33" s="488"/>
      <c r="K33" s="488"/>
    </row>
    <row r="34" spans="2:11" s="175" customFormat="1" ht="13.5">
      <c r="B34" s="488"/>
      <c r="C34" s="488"/>
      <c r="D34" s="488"/>
      <c r="E34" s="488"/>
      <c r="F34" s="488"/>
      <c r="G34" s="488"/>
      <c r="H34" s="488"/>
      <c r="I34" s="488"/>
      <c r="J34" s="488"/>
      <c r="K34" s="488"/>
    </row>
  </sheetData>
  <sheetProtection/>
  <mergeCells count="9">
    <mergeCell ref="B32:J32"/>
    <mergeCell ref="B33:K34"/>
    <mergeCell ref="D5:G5"/>
    <mergeCell ref="A13:A14"/>
    <mergeCell ref="B13:B14"/>
    <mergeCell ref="C13:G13"/>
    <mergeCell ref="A21:A22"/>
    <mergeCell ref="B21:B22"/>
    <mergeCell ref="C21:G21"/>
  </mergeCells>
  <printOptions/>
  <pageMargins left="0.7" right="0.7"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selection activeCell="B2" sqref="B2"/>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selection activeCell="F21" sqref="F21"/>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33"/>
  <sheetViews>
    <sheetView zoomScalePageLayoutView="0" workbookViewId="0" topLeftCell="A10">
      <selection activeCell="L8" sqref="L8:L9"/>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9" tint="-0.24997000396251678"/>
  </sheetPr>
  <dimension ref="A1:I81"/>
  <sheetViews>
    <sheetView zoomScalePageLayoutView="0" workbookViewId="0" topLeftCell="C1">
      <selection activeCell="A2" sqref="A2"/>
    </sheetView>
  </sheetViews>
  <sheetFormatPr defaultColWidth="9.00390625" defaultRowHeight="14.25"/>
  <cols>
    <col min="1" max="1" width="20.375" style="197" customWidth="1"/>
    <col min="2" max="2" width="27.75390625" style="197" customWidth="1"/>
    <col min="3" max="3" width="24.625" style="197" customWidth="1"/>
    <col min="4" max="4" width="33.375" style="197" customWidth="1"/>
    <col min="5" max="6" width="13.375" style="197" customWidth="1"/>
    <col min="7" max="7" width="11.50390625" style="197" customWidth="1"/>
    <col min="8" max="8" width="13.125" style="197" customWidth="1"/>
    <col min="9" max="9" width="13.375" style="197" customWidth="1"/>
    <col min="10" max="16384" width="9.00390625" style="197" customWidth="1"/>
  </cols>
  <sheetData>
    <row r="1" spans="1:9" ht="20.25">
      <c r="A1" s="495" t="s">
        <v>412</v>
      </c>
      <c r="B1" s="495"/>
      <c r="C1" s="495"/>
      <c r="D1" s="495"/>
      <c r="E1" s="495"/>
      <c r="F1" s="495"/>
      <c r="G1" s="495"/>
      <c r="H1" s="495"/>
      <c r="I1" s="196"/>
    </row>
    <row r="2" spans="1:9" s="199" customFormat="1" ht="20.25">
      <c r="A2" s="195"/>
      <c r="B2" s="195"/>
      <c r="C2" s="195"/>
      <c r="D2" s="195"/>
      <c r="E2" s="195"/>
      <c r="F2" s="195"/>
      <c r="G2" s="195"/>
      <c r="H2" s="195"/>
      <c r="I2" s="198"/>
    </row>
    <row r="3" spans="1:9" s="199" customFormat="1" ht="14.25">
      <c r="A3" s="200"/>
      <c r="B3" s="200"/>
      <c r="C3" s="200" t="s">
        <v>306</v>
      </c>
      <c r="E3" s="201"/>
      <c r="F3" s="201"/>
      <c r="G3" s="201"/>
      <c r="H3" s="201"/>
      <c r="I3" s="201"/>
    </row>
    <row r="4" spans="1:9" s="199" customFormat="1" ht="14.25">
      <c r="A4" s="200"/>
      <c r="B4" s="200"/>
      <c r="C4" s="200" t="s">
        <v>307</v>
      </c>
      <c r="E4" s="201"/>
      <c r="F4" s="201"/>
      <c r="G4" s="201"/>
      <c r="H4" s="201"/>
      <c r="I4" s="201"/>
    </row>
    <row r="5" spans="1:9" ht="33" customHeight="1">
      <c r="A5" s="203" t="s">
        <v>1</v>
      </c>
      <c r="B5" s="203" t="s">
        <v>117</v>
      </c>
      <c r="C5" s="203" t="s">
        <v>118</v>
      </c>
      <c r="D5" s="203" t="s">
        <v>119</v>
      </c>
      <c r="E5" s="217" t="s">
        <v>126</v>
      </c>
      <c r="F5" s="217" t="s">
        <v>127</v>
      </c>
      <c r="G5" s="203" t="s">
        <v>120</v>
      </c>
      <c r="H5" s="203" t="s">
        <v>121</v>
      </c>
      <c r="I5" s="203" t="s">
        <v>122</v>
      </c>
    </row>
    <row r="6" spans="1:9" ht="27.75" customHeight="1">
      <c r="A6" s="492" t="s">
        <v>314</v>
      </c>
      <c r="B6" s="377" t="s">
        <v>340</v>
      </c>
      <c r="C6" s="379" t="s">
        <v>326</v>
      </c>
      <c r="D6" s="204" t="s">
        <v>344</v>
      </c>
      <c r="E6" s="382" t="s">
        <v>330</v>
      </c>
      <c r="F6" s="205"/>
      <c r="G6" s="205"/>
      <c r="H6" s="205"/>
      <c r="I6" s="205"/>
    </row>
    <row r="7" spans="1:9" ht="29.25" customHeight="1">
      <c r="A7" s="493"/>
      <c r="B7" s="377" t="s">
        <v>341</v>
      </c>
      <c r="C7" s="379" t="s">
        <v>328</v>
      </c>
      <c r="D7" s="204" t="s">
        <v>345</v>
      </c>
      <c r="E7" s="381" t="s">
        <v>246</v>
      </c>
      <c r="F7" s="205"/>
      <c r="G7" s="205"/>
      <c r="H7" s="205"/>
      <c r="I7" s="205"/>
    </row>
    <row r="8" spans="1:9" ht="27" customHeight="1">
      <c r="A8" s="493"/>
      <c r="B8" s="377" t="s">
        <v>342</v>
      </c>
      <c r="C8" s="379" t="s">
        <v>327</v>
      </c>
      <c r="D8" s="204" t="s">
        <v>346</v>
      </c>
      <c r="E8" s="381" t="s">
        <v>246</v>
      </c>
      <c r="F8" s="205"/>
      <c r="G8" s="205"/>
      <c r="H8" s="205"/>
      <c r="I8" s="205"/>
    </row>
    <row r="9" spans="1:9" ht="25.5">
      <c r="A9" s="493"/>
      <c r="B9" s="377" t="s">
        <v>343</v>
      </c>
      <c r="C9" s="379" t="s">
        <v>328</v>
      </c>
      <c r="D9" s="204" t="s">
        <v>347</v>
      </c>
      <c r="E9" s="382" t="s">
        <v>330</v>
      </c>
      <c r="F9" s="205"/>
      <c r="G9" s="205"/>
      <c r="H9" s="205"/>
      <c r="I9" s="205"/>
    </row>
    <row r="10" spans="1:9" ht="25.5">
      <c r="A10" s="494"/>
      <c r="B10" s="377" t="s">
        <v>339</v>
      </c>
      <c r="C10" s="379" t="s">
        <v>331</v>
      </c>
      <c r="D10" s="204" t="s">
        <v>348</v>
      </c>
      <c r="E10" s="381" t="s">
        <v>246</v>
      </c>
      <c r="F10" s="205"/>
      <c r="G10" s="205"/>
      <c r="H10" s="205"/>
      <c r="I10" s="205"/>
    </row>
    <row r="11" spans="1:9" ht="31.5" customHeight="1">
      <c r="A11" s="492" t="s">
        <v>333</v>
      </c>
      <c r="B11" s="380" t="s">
        <v>321</v>
      </c>
      <c r="C11" s="379" t="s">
        <v>329</v>
      </c>
      <c r="D11" s="204" t="s">
        <v>334</v>
      </c>
      <c r="E11" s="382" t="s">
        <v>335</v>
      </c>
      <c r="F11" s="205"/>
      <c r="G11" s="205"/>
      <c r="H11" s="205"/>
      <c r="I11" s="205"/>
    </row>
    <row r="12" spans="1:9" ht="30" customHeight="1">
      <c r="A12" s="493"/>
      <c r="B12" s="380" t="s">
        <v>322</v>
      </c>
      <c r="C12" s="379" t="s">
        <v>327</v>
      </c>
      <c r="D12" s="204" t="s">
        <v>325</v>
      </c>
      <c r="E12" s="382" t="s">
        <v>335</v>
      </c>
      <c r="F12" s="205"/>
      <c r="G12" s="205"/>
      <c r="H12" s="205"/>
      <c r="I12" s="205"/>
    </row>
    <row r="13" spans="1:9" ht="30" customHeight="1">
      <c r="A13" s="493"/>
      <c r="B13" s="380" t="s">
        <v>324</v>
      </c>
      <c r="C13" s="379" t="s">
        <v>328</v>
      </c>
      <c r="D13" s="204" t="s">
        <v>336</v>
      </c>
      <c r="E13" s="382" t="s">
        <v>335</v>
      </c>
      <c r="F13" s="205"/>
      <c r="G13" s="205"/>
      <c r="H13" s="205"/>
      <c r="I13" s="205"/>
    </row>
    <row r="14" spans="1:9" ht="38.25">
      <c r="A14" s="494"/>
      <c r="B14" s="380" t="s">
        <v>323</v>
      </c>
      <c r="C14" s="379" t="s">
        <v>332</v>
      </c>
      <c r="D14" s="204" t="s">
        <v>337</v>
      </c>
      <c r="E14" s="382" t="s">
        <v>335</v>
      </c>
      <c r="F14" s="205"/>
      <c r="G14" s="205"/>
      <c r="H14" s="205"/>
      <c r="I14" s="205"/>
    </row>
    <row r="15" spans="1:9" ht="38.25">
      <c r="A15" s="492" t="s">
        <v>261</v>
      </c>
      <c r="B15" s="377" t="s">
        <v>340</v>
      </c>
      <c r="C15" s="379" t="s">
        <v>326</v>
      </c>
      <c r="D15" s="204" t="s">
        <v>344</v>
      </c>
      <c r="E15" s="382" t="s">
        <v>350</v>
      </c>
      <c r="F15" s="205"/>
      <c r="G15" s="205"/>
      <c r="H15" s="205"/>
      <c r="I15" s="205"/>
    </row>
    <row r="16" spans="1:9" ht="25.5">
      <c r="A16" s="493"/>
      <c r="B16" s="380" t="s">
        <v>324</v>
      </c>
      <c r="C16" s="379" t="s">
        <v>328</v>
      </c>
      <c r="D16" s="204" t="s">
        <v>345</v>
      </c>
      <c r="E16" s="381" t="s">
        <v>246</v>
      </c>
      <c r="F16" s="205"/>
      <c r="G16" s="205"/>
      <c r="H16" s="205"/>
      <c r="I16" s="205"/>
    </row>
    <row r="17" spans="1:9" ht="25.5">
      <c r="A17" s="493"/>
      <c r="B17" s="380" t="s">
        <v>338</v>
      </c>
      <c r="C17" s="379" t="s">
        <v>327</v>
      </c>
      <c r="D17" s="204" t="s">
        <v>351</v>
      </c>
      <c r="E17" s="381" t="s">
        <v>246</v>
      </c>
      <c r="F17" s="205"/>
      <c r="G17" s="205"/>
      <c r="H17" s="205"/>
      <c r="I17" s="205"/>
    </row>
    <row r="18" spans="1:9" ht="25.5">
      <c r="A18" s="494"/>
      <c r="B18" s="377" t="s">
        <v>339</v>
      </c>
      <c r="C18" s="379" t="s">
        <v>331</v>
      </c>
      <c r="D18" s="204" t="s">
        <v>349</v>
      </c>
      <c r="E18" s="381" t="s">
        <v>246</v>
      </c>
      <c r="F18" s="205"/>
      <c r="G18" s="205"/>
      <c r="H18" s="205"/>
      <c r="I18" s="205"/>
    </row>
    <row r="19" spans="1:9" ht="30" customHeight="1">
      <c r="A19" s="492" t="s">
        <v>291</v>
      </c>
      <c r="B19" s="380" t="s">
        <v>360</v>
      </c>
      <c r="C19" s="194" t="s">
        <v>361</v>
      </c>
      <c r="D19" s="194" t="s">
        <v>355</v>
      </c>
      <c r="E19" s="381" t="s">
        <v>356</v>
      </c>
      <c r="F19" s="205"/>
      <c r="G19" s="205"/>
      <c r="H19" s="205"/>
      <c r="I19" s="205"/>
    </row>
    <row r="20" spans="1:9" ht="38.25">
      <c r="A20" s="493"/>
      <c r="B20" s="380" t="s">
        <v>353</v>
      </c>
      <c r="C20" s="194" t="s">
        <v>362</v>
      </c>
      <c r="D20" s="194" t="s">
        <v>357</v>
      </c>
      <c r="E20" s="381" t="s">
        <v>356</v>
      </c>
      <c r="F20" s="205"/>
      <c r="G20" s="205"/>
      <c r="H20" s="205"/>
      <c r="I20" s="205"/>
    </row>
    <row r="21" spans="1:9" ht="25.5">
      <c r="A21" s="493"/>
      <c r="B21" s="380" t="s">
        <v>354</v>
      </c>
      <c r="C21" s="194" t="s">
        <v>364</v>
      </c>
      <c r="D21" s="194" t="s">
        <v>352</v>
      </c>
      <c r="E21" s="382" t="s">
        <v>365</v>
      </c>
      <c r="F21" s="205"/>
      <c r="G21" s="205"/>
      <c r="H21" s="205"/>
      <c r="I21" s="205"/>
    </row>
    <row r="22" spans="1:9" ht="38.25">
      <c r="A22" s="494"/>
      <c r="B22" s="380" t="s">
        <v>358</v>
      </c>
      <c r="C22" s="194" t="s">
        <v>363</v>
      </c>
      <c r="D22" s="194" t="s">
        <v>359</v>
      </c>
      <c r="E22" s="382" t="s">
        <v>335</v>
      </c>
      <c r="F22" s="205"/>
      <c r="G22" s="205"/>
      <c r="H22" s="205"/>
      <c r="I22" s="205"/>
    </row>
    <row r="23" spans="1:9" ht="29.25" customHeight="1">
      <c r="A23" s="492" t="s">
        <v>282</v>
      </c>
      <c r="B23" s="378" t="s">
        <v>370</v>
      </c>
      <c r="C23" s="379" t="s">
        <v>371</v>
      </c>
      <c r="D23" s="204" t="s">
        <v>366</v>
      </c>
      <c r="E23" s="382" t="s">
        <v>335</v>
      </c>
      <c r="F23" s="205"/>
      <c r="G23" s="205"/>
      <c r="H23" s="205"/>
      <c r="I23" s="205"/>
    </row>
    <row r="24" spans="1:9" ht="28.5" customHeight="1">
      <c r="A24" s="493"/>
      <c r="B24" s="380" t="s">
        <v>367</v>
      </c>
      <c r="C24" s="379" t="s">
        <v>368</v>
      </c>
      <c r="D24" s="204" t="s">
        <v>372</v>
      </c>
      <c r="E24" s="382" t="s">
        <v>335</v>
      </c>
      <c r="F24" s="205"/>
      <c r="G24" s="205"/>
      <c r="H24" s="205"/>
      <c r="I24" s="205"/>
    </row>
    <row r="25" spans="1:9" ht="38.25">
      <c r="A25" s="493"/>
      <c r="B25" s="380" t="s">
        <v>342</v>
      </c>
      <c r="C25" s="379" t="s">
        <v>369</v>
      </c>
      <c r="D25" s="204" t="s">
        <v>373</v>
      </c>
      <c r="E25" s="382" t="s">
        <v>335</v>
      </c>
      <c r="F25" s="205"/>
      <c r="G25" s="205"/>
      <c r="H25" s="205"/>
      <c r="I25" s="205"/>
    </row>
    <row r="26" spans="1:9" ht="12.75">
      <c r="A26" s="494"/>
      <c r="B26" s="380"/>
      <c r="C26" s="379"/>
      <c r="D26" s="204"/>
      <c r="E26" s="205"/>
      <c r="F26" s="205"/>
      <c r="G26" s="205"/>
      <c r="H26" s="205"/>
      <c r="I26" s="205"/>
    </row>
    <row r="27" spans="1:9" ht="14.25" customHeight="1">
      <c r="A27" s="492" t="s">
        <v>309</v>
      </c>
      <c r="B27" s="379" t="s">
        <v>388</v>
      </c>
      <c r="C27" s="379"/>
      <c r="D27" s="204"/>
      <c r="E27" s="205"/>
      <c r="F27" s="205"/>
      <c r="G27" s="205"/>
      <c r="H27" s="205"/>
      <c r="I27" s="205"/>
    </row>
    <row r="28" spans="1:9" ht="12.75" customHeight="1">
      <c r="A28" s="493"/>
      <c r="B28" s="379"/>
      <c r="C28" s="379"/>
      <c r="D28" s="204"/>
      <c r="E28" s="205"/>
      <c r="F28" s="205"/>
      <c r="G28" s="205"/>
      <c r="H28" s="205"/>
      <c r="I28" s="205"/>
    </row>
    <row r="29" spans="1:9" ht="12.75">
      <c r="A29" s="493"/>
      <c r="B29" s="379"/>
      <c r="C29" s="379"/>
      <c r="D29" s="204"/>
      <c r="E29" s="205"/>
      <c r="F29" s="205"/>
      <c r="G29" s="205"/>
      <c r="H29" s="205"/>
      <c r="I29" s="205"/>
    </row>
    <row r="30" spans="1:9" ht="12.75">
      <c r="A30" s="493"/>
      <c r="B30" s="379"/>
      <c r="C30" s="379"/>
      <c r="D30" s="204"/>
      <c r="E30" s="205"/>
      <c r="F30" s="205"/>
      <c r="G30" s="205"/>
      <c r="H30" s="205"/>
      <c r="I30" s="205"/>
    </row>
    <row r="31" spans="1:9" ht="12.75">
      <c r="A31" s="494"/>
      <c r="B31" s="379"/>
      <c r="C31" s="379"/>
      <c r="D31" s="204"/>
      <c r="E31" s="205"/>
      <c r="F31" s="205"/>
      <c r="G31" s="205"/>
      <c r="H31" s="205"/>
      <c r="I31" s="205"/>
    </row>
    <row r="32" spans="1:9" ht="18" customHeight="1">
      <c r="A32" s="492" t="s">
        <v>310</v>
      </c>
      <c r="B32" s="379" t="s">
        <v>381</v>
      </c>
      <c r="C32" s="379"/>
      <c r="D32" s="204"/>
      <c r="E32" s="205"/>
      <c r="F32" s="205"/>
      <c r="G32" s="205"/>
      <c r="H32" s="205"/>
      <c r="I32" s="205"/>
    </row>
    <row r="33" spans="1:9" ht="18" customHeight="1">
      <c r="A33" s="493"/>
      <c r="B33" s="379" t="s">
        <v>379</v>
      </c>
      <c r="C33" s="379"/>
      <c r="D33" s="204"/>
      <c r="E33" s="205"/>
      <c r="F33" s="205"/>
      <c r="G33" s="205"/>
      <c r="H33" s="205"/>
      <c r="I33" s="205"/>
    </row>
    <row r="34" spans="1:9" ht="18" customHeight="1">
      <c r="A34" s="493"/>
      <c r="B34" s="379" t="s">
        <v>380</v>
      </c>
      <c r="C34" s="379"/>
      <c r="D34" s="204"/>
      <c r="E34" s="205"/>
      <c r="F34" s="205"/>
      <c r="G34" s="205"/>
      <c r="H34" s="205"/>
      <c r="I34" s="205"/>
    </row>
    <row r="35" spans="1:9" ht="18" customHeight="1">
      <c r="A35" s="493"/>
      <c r="B35" s="379" t="s">
        <v>382</v>
      </c>
      <c r="C35" s="379"/>
      <c r="D35" s="204"/>
      <c r="E35" s="205"/>
      <c r="F35" s="205"/>
      <c r="G35" s="205"/>
      <c r="H35" s="205"/>
      <c r="I35" s="205"/>
    </row>
    <row r="36" spans="1:9" ht="18" customHeight="1">
      <c r="A36" s="493"/>
      <c r="B36" s="379" t="s">
        <v>375</v>
      </c>
      <c r="C36" s="379"/>
      <c r="D36" s="204"/>
      <c r="E36" s="205"/>
      <c r="F36" s="205"/>
      <c r="G36" s="205"/>
      <c r="H36" s="205"/>
      <c r="I36" s="205"/>
    </row>
    <row r="37" spans="1:9" ht="27.75" customHeight="1">
      <c r="A37" s="494"/>
      <c r="B37" s="379" t="s">
        <v>383</v>
      </c>
      <c r="C37" s="379"/>
      <c r="D37" s="204"/>
      <c r="E37" s="205"/>
      <c r="F37" s="205"/>
      <c r="G37" s="205"/>
      <c r="H37" s="205"/>
      <c r="I37" s="205"/>
    </row>
    <row r="38" spans="1:9" ht="12.75">
      <c r="A38" s="492" t="s">
        <v>311</v>
      </c>
      <c r="B38" s="194" t="s">
        <v>374</v>
      </c>
      <c r="C38" s="378"/>
      <c r="D38" s="206"/>
      <c r="E38" s="205"/>
      <c r="F38" s="205"/>
      <c r="G38" s="205"/>
      <c r="H38" s="205"/>
      <c r="I38" s="205"/>
    </row>
    <row r="39" spans="1:9" ht="25.5">
      <c r="A39" s="493"/>
      <c r="B39" s="194" t="s">
        <v>378</v>
      </c>
      <c r="C39" s="378"/>
      <c r="D39" s="206"/>
      <c r="E39" s="205"/>
      <c r="F39" s="205"/>
      <c r="G39" s="205"/>
      <c r="H39" s="205"/>
      <c r="I39" s="205"/>
    </row>
    <row r="40" spans="1:9" ht="12.75">
      <c r="A40" s="493"/>
      <c r="B40" s="194" t="s">
        <v>375</v>
      </c>
      <c r="C40" s="378"/>
      <c r="D40" s="206"/>
      <c r="E40" s="205"/>
      <c r="F40" s="205"/>
      <c r="G40" s="205"/>
      <c r="H40" s="205"/>
      <c r="I40" s="205"/>
    </row>
    <row r="41" spans="1:9" ht="12.75">
      <c r="A41" s="493"/>
      <c r="B41" s="194" t="s">
        <v>376</v>
      </c>
      <c r="C41" s="378"/>
      <c r="D41" s="206"/>
      <c r="E41" s="205"/>
      <c r="F41" s="205"/>
      <c r="G41" s="205"/>
      <c r="H41" s="205"/>
      <c r="I41" s="205"/>
    </row>
    <row r="42" spans="1:9" ht="25.5">
      <c r="A42" s="494"/>
      <c r="B42" s="194" t="s">
        <v>377</v>
      </c>
      <c r="C42" s="378"/>
      <c r="D42" s="206"/>
      <c r="E42" s="205"/>
      <c r="F42" s="205"/>
      <c r="G42" s="205"/>
      <c r="H42" s="205"/>
      <c r="I42" s="205"/>
    </row>
    <row r="43" spans="1:9" ht="12.75">
      <c r="A43" s="492" t="s">
        <v>308</v>
      </c>
      <c r="B43" s="194" t="s">
        <v>384</v>
      </c>
      <c r="C43" s="378"/>
      <c r="D43" s="206"/>
      <c r="E43" s="205"/>
      <c r="F43" s="205"/>
      <c r="G43" s="205"/>
      <c r="H43" s="205"/>
      <c r="I43" s="205"/>
    </row>
    <row r="44" spans="1:9" ht="12.75">
      <c r="A44" s="493"/>
      <c r="B44" s="194" t="s">
        <v>386</v>
      </c>
      <c r="C44" s="378"/>
      <c r="D44" s="206"/>
      <c r="E44" s="205"/>
      <c r="F44" s="205"/>
      <c r="G44" s="205"/>
      <c r="H44" s="205"/>
      <c r="I44" s="205"/>
    </row>
    <row r="45" spans="1:9" ht="12.75">
      <c r="A45" s="493"/>
      <c r="B45" s="194" t="s">
        <v>385</v>
      </c>
      <c r="C45" s="378"/>
      <c r="D45" s="206"/>
      <c r="E45" s="205"/>
      <c r="F45" s="205"/>
      <c r="G45" s="205"/>
      <c r="H45" s="205"/>
      <c r="I45" s="205"/>
    </row>
    <row r="46" spans="1:9" ht="12.75">
      <c r="A46" s="493"/>
      <c r="B46" s="207" t="s">
        <v>387</v>
      </c>
      <c r="C46" s="378"/>
      <c r="D46" s="208"/>
      <c r="E46" s="205"/>
      <c r="F46" s="205"/>
      <c r="G46" s="205"/>
      <c r="H46" s="205"/>
      <c r="I46" s="205"/>
    </row>
    <row r="47" spans="1:9" ht="12.75">
      <c r="A47" s="494"/>
      <c r="B47" s="207"/>
      <c r="C47" s="378"/>
      <c r="D47" s="208"/>
      <c r="E47" s="205"/>
      <c r="F47" s="205"/>
      <c r="G47" s="205"/>
      <c r="H47" s="205"/>
      <c r="I47" s="205"/>
    </row>
    <row r="48" spans="1:9" ht="12.75">
      <c r="A48" s="492" t="s">
        <v>312</v>
      </c>
      <c r="B48" s="207"/>
      <c r="C48" s="378"/>
      <c r="D48" s="208"/>
      <c r="E48" s="205"/>
      <c r="F48" s="205"/>
      <c r="G48" s="205"/>
      <c r="H48" s="205"/>
      <c r="I48" s="205"/>
    </row>
    <row r="49" spans="1:9" ht="12.75">
      <c r="A49" s="493"/>
      <c r="B49" s="376"/>
      <c r="C49" s="378"/>
      <c r="D49" s="208"/>
      <c r="E49" s="205"/>
      <c r="F49" s="205"/>
      <c r="G49" s="205"/>
      <c r="H49" s="205"/>
      <c r="I49" s="205"/>
    </row>
    <row r="50" spans="1:9" ht="12.75">
      <c r="A50" s="493"/>
      <c r="B50" s="376"/>
      <c r="C50" s="378"/>
      <c r="D50" s="208"/>
      <c r="E50" s="205"/>
      <c r="F50" s="205"/>
      <c r="G50" s="205"/>
      <c r="H50" s="205"/>
      <c r="I50" s="205"/>
    </row>
    <row r="51" spans="1:9" ht="12.75">
      <c r="A51" s="493"/>
      <c r="B51" s="375"/>
      <c r="C51" s="378"/>
      <c r="D51" s="205"/>
      <c r="E51" s="205"/>
      <c r="F51" s="205"/>
      <c r="G51" s="205"/>
      <c r="H51" s="205"/>
      <c r="I51" s="205"/>
    </row>
    <row r="52" spans="1:9" ht="12.75">
      <c r="A52" s="494"/>
      <c r="B52" s="375"/>
      <c r="C52" s="378"/>
      <c r="D52" s="208"/>
      <c r="E52" s="205"/>
      <c r="F52" s="205"/>
      <c r="G52" s="205"/>
      <c r="H52" s="205"/>
      <c r="I52" s="205"/>
    </row>
    <row r="53" spans="1:9" ht="12.75">
      <c r="A53" s="492"/>
      <c r="B53" s="374"/>
      <c r="C53" s="206"/>
      <c r="D53" s="205"/>
      <c r="E53" s="205"/>
      <c r="F53" s="205"/>
      <c r="G53" s="205"/>
      <c r="H53" s="205"/>
      <c r="I53" s="205"/>
    </row>
    <row r="54" spans="1:9" ht="38.25" customHeight="1">
      <c r="A54" s="493"/>
      <c r="B54" s="375"/>
      <c r="C54" s="206"/>
      <c r="D54" s="208"/>
      <c r="E54" s="205"/>
      <c r="F54" s="205"/>
      <c r="G54" s="205"/>
      <c r="H54" s="205"/>
      <c r="I54" s="205"/>
    </row>
    <row r="55" spans="1:9" ht="51" customHeight="1">
      <c r="A55" s="372"/>
      <c r="B55" s="375"/>
      <c r="C55" s="206"/>
      <c r="D55" s="208"/>
      <c r="E55" s="205"/>
      <c r="F55" s="205"/>
      <c r="G55" s="205"/>
      <c r="H55" s="205"/>
      <c r="I55" s="205"/>
    </row>
    <row r="56" spans="1:9" ht="38.25" customHeight="1">
      <c r="A56" s="372"/>
      <c r="B56" s="375"/>
      <c r="C56" s="206"/>
      <c r="D56" s="208"/>
      <c r="E56" s="205"/>
      <c r="F56" s="205"/>
      <c r="G56" s="205"/>
      <c r="H56" s="205"/>
      <c r="I56" s="205"/>
    </row>
    <row r="57" spans="1:9" ht="12.75">
      <c r="A57" s="372"/>
      <c r="B57" s="496"/>
      <c r="C57" s="206"/>
      <c r="D57" s="205"/>
      <c r="E57" s="205"/>
      <c r="F57" s="205"/>
      <c r="G57" s="205"/>
      <c r="H57" s="205"/>
      <c r="I57" s="205"/>
    </row>
    <row r="58" spans="1:9" ht="12.75">
      <c r="A58" s="372"/>
      <c r="B58" s="497"/>
      <c r="C58" s="206"/>
      <c r="D58" s="208"/>
      <c r="E58" s="205"/>
      <c r="F58" s="205"/>
      <c r="G58" s="205"/>
      <c r="H58" s="205"/>
      <c r="I58" s="205"/>
    </row>
    <row r="59" spans="1:9" ht="12.75">
      <c r="A59" s="372"/>
      <c r="B59" s="497"/>
      <c r="C59" s="206"/>
      <c r="D59" s="208"/>
      <c r="E59" s="205"/>
      <c r="F59" s="205"/>
      <c r="G59" s="205"/>
      <c r="H59" s="205"/>
      <c r="I59" s="205"/>
    </row>
    <row r="60" spans="1:9" ht="12.75">
      <c r="A60" s="372"/>
      <c r="B60" s="498"/>
      <c r="C60" s="206"/>
      <c r="D60" s="208"/>
      <c r="E60" s="205"/>
      <c r="F60" s="205"/>
      <c r="G60" s="205"/>
      <c r="H60" s="205"/>
      <c r="I60" s="205"/>
    </row>
    <row r="61" spans="1:9" ht="12.75">
      <c r="A61" s="372"/>
      <c r="B61" s="209"/>
      <c r="C61" s="206"/>
      <c r="D61" s="208"/>
      <c r="E61" s="205"/>
      <c r="F61" s="205"/>
      <c r="G61" s="205"/>
      <c r="H61" s="205"/>
      <c r="I61" s="205"/>
    </row>
    <row r="62" spans="1:9" ht="51" customHeight="1">
      <c r="A62" s="372"/>
      <c r="B62" s="209"/>
      <c r="C62" s="206"/>
      <c r="D62" s="210"/>
      <c r="E62" s="205"/>
      <c r="F62" s="205"/>
      <c r="G62" s="205"/>
      <c r="H62" s="205"/>
      <c r="I62" s="205"/>
    </row>
    <row r="63" spans="1:9" ht="38.25" customHeight="1">
      <c r="A63" s="372"/>
      <c r="B63" s="496"/>
      <c r="C63" s="499"/>
      <c r="D63" s="210"/>
      <c r="E63" s="205"/>
      <c r="F63" s="205"/>
      <c r="G63" s="205"/>
      <c r="H63" s="205"/>
      <c r="I63" s="205"/>
    </row>
    <row r="64" spans="1:9" ht="12.75">
      <c r="A64" s="372"/>
      <c r="B64" s="497"/>
      <c r="C64" s="500"/>
      <c r="D64" s="210"/>
      <c r="E64" s="205"/>
      <c r="F64" s="205"/>
      <c r="G64" s="205"/>
      <c r="H64" s="205"/>
      <c r="I64" s="205"/>
    </row>
    <row r="65" spans="1:9" ht="12.75">
      <c r="A65" s="372"/>
      <c r="B65" s="497"/>
      <c r="C65" s="500"/>
      <c r="D65" s="210"/>
      <c r="E65" s="205"/>
      <c r="F65" s="205"/>
      <c r="G65" s="205"/>
      <c r="H65" s="205"/>
      <c r="I65" s="205"/>
    </row>
    <row r="66" spans="1:9" ht="38.25" customHeight="1">
      <c r="A66" s="373"/>
      <c r="B66" s="498"/>
      <c r="C66" s="501"/>
      <c r="D66" s="210"/>
      <c r="E66" s="205"/>
      <c r="F66" s="205"/>
      <c r="G66" s="205"/>
      <c r="H66" s="205"/>
      <c r="I66" s="205"/>
    </row>
    <row r="67" spans="1:9" ht="51" customHeight="1">
      <c r="A67" s="211"/>
      <c r="B67" s="209"/>
      <c r="C67" s="206"/>
      <c r="D67" s="208"/>
      <c r="E67" s="205"/>
      <c r="F67" s="205"/>
      <c r="G67" s="205"/>
      <c r="H67" s="205"/>
      <c r="I67" s="205"/>
    </row>
    <row r="68" spans="1:9" ht="12.75">
      <c r="A68" s="211"/>
      <c r="B68" s="212"/>
      <c r="C68" s="206"/>
      <c r="D68" s="208"/>
      <c r="E68" s="205"/>
      <c r="F68" s="205"/>
      <c r="G68" s="205"/>
      <c r="H68" s="205"/>
      <c r="I68" s="205"/>
    </row>
    <row r="69" spans="1:9" ht="12.75">
      <c r="A69" s="211"/>
      <c r="B69" s="212"/>
      <c r="C69" s="206"/>
      <c r="D69" s="208"/>
      <c r="E69" s="205"/>
      <c r="F69" s="205"/>
      <c r="G69" s="205"/>
      <c r="H69" s="205"/>
      <c r="I69" s="205"/>
    </row>
    <row r="70" spans="1:9" ht="12.75">
      <c r="A70" s="213"/>
      <c r="B70" s="207"/>
      <c r="C70" s="206"/>
      <c r="D70" s="208"/>
      <c r="E70" s="205"/>
      <c r="F70" s="205"/>
      <c r="G70" s="205"/>
      <c r="H70" s="205"/>
      <c r="I70" s="205"/>
    </row>
    <row r="71" spans="1:9" ht="51" customHeight="1">
      <c r="A71" s="214"/>
      <c r="B71" s="207"/>
      <c r="C71" s="206"/>
      <c r="D71" s="208"/>
      <c r="E71" s="205"/>
      <c r="F71" s="205"/>
      <c r="G71" s="205"/>
      <c r="H71" s="205"/>
      <c r="I71" s="205"/>
    </row>
    <row r="72" spans="1:9" ht="26.25" customHeight="1">
      <c r="A72" s="211"/>
      <c r="B72" s="202"/>
      <c r="C72" s="215"/>
      <c r="D72" s="208"/>
      <c r="E72" s="205"/>
      <c r="F72" s="205"/>
      <c r="G72" s="205"/>
      <c r="H72" s="205"/>
      <c r="I72" s="205"/>
    </row>
    <row r="73" spans="1:9" ht="12.75">
      <c r="A73" s="211"/>
      <c r="B73" s="202"/>
      <c r="C73" s="215"/>
      <c r="D73" s="205"/>
      <c r="E73" s="205"/>
      <c r="F73" s="205"/>
      <c r="G73" s="205"/>
      <c r="H73" s="205"/>
      <c r="I73" s="205"/>
    </row>
    <row r="74" spans="1:9" ht="12.75">
      <c r="A74" s="211"/>
      <c r="B74" s="202"/>
      <c r="C74" s="215"/>
      <c r="D74" s="205"/>
      <c r="E74" s="205"/>
      <c r="F74" s="205"/>
      <c r="G74" s="205"/>
      <c r="H74" s="205"/>
      <c r="I74" s="205"/>
    </row>
    <row r="75" spans="1:9" ht="12.75">
      <c r="A75" s="216"/>
      <c r="B75" s="202"/>
      <c r="C75" s="215"/>
      <c r="D75" s="205"/>
      <c r="E75" s="205"/>
      <c r="F75" s="205"/>
      <c r="G75" s="205"/>
      <c r="H75" s="205"/>
      <c r="I75" s="205"/>
    </row>
    <row r="76" spans="1:9" ht="12.75">
      <c r="A76" s="211"/>
      <c r="B76" s="202"/>
      <c r="C76" s="215"/>
      <c r="D76" s="205"/>
      <c r="E76" s="205"/>
      <c r="F76" s="205"/>
      <c r="G76" s="205"/>
      <c r="H76" s="205"/>
      <c r="I76" s="205"/>
    </row>
    <row r="77" spans="1:9" ht="12.75">
      <c r="A77" s="211"/>
      <c r="B77" s="202"/>
      <c r="C77" s="215"/>
      <c r="D77" s="205"/>
      <c r="E77" s="205"/>
      <c r="F77" s="205"/>
      <c r="G77" s="205"/>
      <c r="H77" s="205"/>
      <c r="I77" s="205"/>
    </row>
    <row r="78" spans="1:9" ht="12.75">
      <c r="A78" s="211"/>
      <c r="B78" s="202"/>
      <c r="C78" s="215"/>
      <c r="D78" s="205"/>
      <c r="E78" s="205"/>
      <c r="F78" s="205"/>
      <c r="G78" s="205"/>
      <c r="H78" s="205"/>
      <c r="I78" s="205"/>
    </row>
    <row r="79" ht="12.75"/>
    <row r="80" spans="1:4" ht="12.75">
      <c r="A80" s="197" t="s">
        <v>123</v>
      </c>
      <c r="D80" s="197" t="s">
        <v>124</v>
      </c>
    </row>
    <row r="81" spans="1:4" ht="12.75">
      <c r="A81" s="197" t="s">
        <v>125</v>
      </c>
      <c r="D81" s="197" t="s">
        <v>125</v>
      </c>
    </row>
    <row r="186" ht="12.75"/>
    <row r="187" ht="12.75"/>
    <row r="188" ht="12.75"/>
  </sheetData>
  <sheetProtection/>
  <mergeCells count="15">
    <mergeCell ref="B57:B60"/>
    <mergeCell ref="A27:A31"/>
    <mergeCell ref="A23:A26"/>
    <mergeCell ref="A32:A37"/>
    <mergeCell ref="A53:A54"/>
    <mergeCell ref="A6:A10"/>
    <mergeCell ref="A1:H1"/>
    <mergeCell ref="A38:A42"/>
    <mergeCell ref="A43:A47"/>
    <mergeCell ref="B63:B66"/>
    <mergeCell ref="A48:A52"/>
    <mergeCell ref="C63:C66"/>
    <mergeCell ref="A11:A14"/>
    <mergeCell ref="A15:A18"/>
    <mergeCell ref="A19:A22"/>
  </mergeCells>
  <printOptions/>
  <pageMargins left="0.18" right="0.15" top="0.18" bottom="0.12" header="0.13" footer="0.01"/>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NGUYENANH</dc:creator>
  <cp:keywords/>
  <dc:description/>
  <cp:lastModifiedBy>ADMIN</cp:lastModifiedBy>
  <cp:lastPrinted>2011-11-26T16:27:05Z</cp:lastPrinted>
  <dcterms:created xsi:type="dcterms:W3CDTF">2010-12-17T06:28:06Z</dcterms:created>
  <dcterms:modified xsi:type="dcterms:W3CDTF">2020-07-04T01:55:06Z</dcterms:modified>
  <cp:category/>
  <cp:version/>
  <cp:contentType/>
  <cp:contentStatus/>
</cp:coreProperties>
</file>