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Nguyen Duc Thinh</author>
  </authors>
  <commentList>
    <comment ref="I15" authorId="0">
      <text>
        <r>
          <rPr>
            <b/>
            <sz val="9"/>
            <rFont val="Tahoma"/>
            <family val="2"/>
          </rPr>
          <t>Nguyen Duc Thinh:</t>
        </r>
        <r>
          <rPr>
            <sz val="9"/>
            <rFont val="Tahoma"/>
            <family val="2"/>
          </rPr>
          <t xml:space="preserve">
đánh giá tại đây
</t>
        </r>
      </text>
    </comment>
    <comment ref="I18" authorId="0">
      <text>
        <r>
          <rPr>
            <b/>
            <sz val="9"/>
            <rFont val="Tahoma"/>
            <family val="2"/>
          </rPr>
          <t>Nguyen Duc Thinh:</t>
        </r>
        <r>
          <rPr>
            <sz val="9"/>
            <rFont val="Tahoma"/>
            <family val="2"/>
          </rPr>
          <t xml:space="preserve">
đánh giá tại đây
</t>
        </r>
      </text>
    </comment>
  </commentList>
</comments>
</file>

<file path=xl/sharedStrings.xml><?xml version="1.0" encoding="utf-8"?>
<sst xmlns="http://schemas.openxmlformats.org/spreadsheetml/2006/main" count="80" uniqueCount="59">
  <si>
    <t>Biểu đánh giá kết quả công việc cá nhân</t>
  </si>
  <si>
    <t>Kỳ:</t>
  </si>
  <si>
    <t xml:space="preserve">Họ tên: </t>
  </si>
  <si>
    <t>Vị trí:</t>
  </si>
  <si>
    <t>Bộ phận: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</si>
  <si>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</si>
  <si>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</si>
  <si>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</si>
  <si>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</si>
  <si>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</si>
  <si>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</si>
  <si>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</si>
  <si>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Quý</t>
  </si>
  <si>
    <t>Năm</t>
  </si>
  <si>
    <t>10 = 9 / 4</t>
  </si>
  <si>
    <t>11 = 10 x 3</t>
  </si>
  <si>
    <t xml:space="preserve">Tỷ lệ hàng lỗi từ NCC TQ
</t>
  </si>
  <si>
    <t xml:space="preserve">Tỷ lệ chênh lệch chi phí mua hàng thực tế so với kế hoạch được duyệt </t>
  </si>
  <si>
    <t>Tỷ lệ số lần giao hàng đúng tiến độ của nhà cung cấp</t>
  </si>
  <si>
    <t>100%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</si>
  <si>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</si>
  <si>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</si>
  <si>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</si>
  <si>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</si>
  <si>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</si>
  <si>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</si>
  <si>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</si>
  <si>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Xây dựng và từng bước hoạch hoàn thiện mạng lưới cung ứng</t>
  </si>
  <si>
    <t>Mức độ phối hợp với các phòng ban</t>
  </si>
  <si>
    <t>Số lần vi phạm nội quy</t>
  </si>
  <si>
    <t>Số lần nhân viên vi phạm quy trình</t>
  </si>
  <si>
    <t>Mức độ hỗ trợ cho các nhân viên trong phòng</t>
  </si>
  <si>
    <t>Số sáng kiến đóng góp khả thi.</t>
  </si>
  <si>
    <t>Các công việc thường xuyên theo MTCV</t>
  </si>
  <si>
    <t>C</t>
  </si>
  <si>
    <t>Các dự án và công việc đột xuất</t>
  </si>
  <si>
    <t xml:space="preserve">Triển khai hệ thống ISO </t>
  </si>
  <si>
    <t xml:space="preserve">Triển khai hệ thống ERP </t>
  </si>
  <si>
    <t>Xây dựng danh sách vật tư PMH kèm mã ERP và tích hợp hình ảnh, TCKT…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</si>
  <si>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</si>
  <si>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</si>
  <si>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</si>
  <si>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</si>
  <si>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</si>
  <si>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</si>
  <si>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</si>
  <si>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Mua hàng nước ngoài</t>
  </si>
  <si>
    <t>Cung ứng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</si>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</sst>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0.0%"/>
    <numFmt numFmtId="174" formatCode="[$-409]dd\-mmm\-yy;@"/>
    <numFmt numFmtId="175" formatCode="_-* #,##0_-;\-* #,##0_-;_-* &quot;-&quot;??_-;_-@_-"/>
    <numFmt numFmtId="176" formatCode="_-* #,##0.0\ _₫_-;\-* #,##0.0\ _₫_-;_-* &quot;-&quot;?\ _₫_-;_-@_-"/>
  </numFmts>
  <fonts count="52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58" applyFont="1" applyFill="1">
      <alignment vertical="center"/>
      <protection/>
    </xf>
    <xf numFmtId="0" fontId="24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0" fontId="0" fillId="0" borderId="0" xfId="58" applyFont="1" applyFill="1" applyAlignment="1">
      <alignment horizontal="center" vertical="center"/>
      <protection/>
    </xf>
    <xf numFmtId="0" fontId="0" fillId="0" borderId="0" xfId="58" applyFont="1" applyFill="1">
      <alignment vertical="center"/>
      <protection/>
    </xf>
    <xf numFmtId="0" fontId="0" fillId="0" borderId="0" xfId="57" applyFont="1" applyFill="1">
      <alignment/>
      <protection/>
    </xf>
    <xf numFmtId="0" fontId="24" fillId="0" borderId="0" xfId="58" applyFont="1" applyFill="1" applyBorder="1">
      <alignment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>
      <alignment vertical="center"/>
      <protection/>
    </xf>
    <xf numFmtId="0" fontId="24" fillId="0" borderId="0" xfId="57" applyFont="1" applyFill="1" applyAlignment="1">
      <alignment wrapText="1"/>
      <protection/>
    </xf>
    <xf numFmtId="0" fontId="24" fillId="0" borderId="0" xfId="58" applyFont="1" applyFill="1" applyBorder="1" applyAlignment="1">
      <alignment horizontal="center" vertical="center"/>
      <protection/>
    </xf>
    <xf numFmtId="0" fontId="24" fillId="0" borderId="0" xfId="58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horizontal="left" vertical="center" wrapText="1"/>
      <protection/>
    </xf>
    <xf numFmtId="0" fontId="32" fillId="0" borderId="0" xfId="58" applyFont="1" applyFill="1" applyBorder="1">
      <alignment vertical="center"/>
      <protection/>
    </xf>
    <xf numFmtId="9" fontId="32" fillId="0" borderId="0" xfId="58" applyNumberFormat="1" applyFont="1" applyFill="1" applyBorder="1">
      <alignment vertical="center"/>
      <protection/>
    </xf>
    <xf numFmtId="0" fontId="28" fillId="0" borderId="0" xfId="58" applyFont="1" applyFill="1">
      <alignment vertical="center"/>
      <protection/>
    </xf>
    <xf numFmtId="175" fontId="0" fillId="0" borderId="0" xfId="43" applyNumberFormat="1" applyFont="1" applyFill="1" applyAlignment="1">
      <alignment/>
    </xf>
    <xf numFmtId="0" fontId="0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33" fillId="0" borderId="0" xfId="58" applyFont="1" applyFill="1" applyAlignment="1">
      <alignment vertical="center" wrapText="1"/>
      <protection/>
    </xf>
    <xf numFmtId="0" fontId="33" fillId="0" borderId="0" xfId="58" applyFont="1" applyFill="1" applyAlignment="1">
      <alignment horizontal="left" vertical="center" wrapText="1"/>
      <protection/>
    </xf>
    <xf numFmtId="0" fontId="0" fillId="0" borderId="0" xfId="57" applyFont="1" applyFill="1" applyAlignment="1">
      <alignment horizontal="center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left"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24" fillId="0" borderId="10" xfId="58" applyFont="1" applyFill="1" applyBorder="1" applyAlignment="1">
      <alignment horizontal="center" vertical="center"/>
      <protection/>
    </xf>
    <xf numFmtId="0" fontId="24" fillId="0" borderId="11" xfId="58" applyFont="1" applyFill="1" applyBorder="1" applyAlignment="1">
      <alignment horizontal="center" vertical="center" wrapText="1"/>
      <protection/>
    </xf>
    <xf numFmtId="0" fontId="24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24" fillId="0" borderId="11" xfId="58" applyFont="1" applyFill="1" applyBorder="1" applyAlignment="1">
      <alignment horizontal="center" vertical="center"/>
      <protection/>
    </xf>
    <xf numFmtId="0" fontId="24" fillId="0" borderId="11" xfId="57" applyFont="1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0" fontId="24" fillId="0" borderId="11" xfId="58" applyFont="1" applyFill="1" applyBorder="1" applyAlignment="1">
      <alignment vertical="center" wrapText="1"/>
      <protection/>
    </xf>
    <xf numFmtId="0" fontId="0" fillId="0" borderId="11" xfId="58" applyFont="1" applyFill="1" applyBorder="1" applyAlignment="1">
      <alignment horizontal="center" vertical="center" wrapText="1"/>
      <protection/>
    </xf>
    <xf numFmtId="49" fontId="26" fillId="0" borderId="11" xfId="56" applyNumberFormat="1" applyFont="1" applyFill="1" applyBorder="1" applyAlignment="1">
      <alignment vertical="center" wrapText="1"/>
      <protection/>
    </xf>
    <xf numFmtId="9" fontId="0" fillId="0" borderId="11" xfId="58" applyNumberFormat="1" applyFont="1" applyFill="1" applyBorder="1" applyAlignment="1">
      <alignment horizontal="center" vertical="center" wrapText="1"/>
      <protection/>
    </xf>
    <xf numFmtId="1" fontId="0" fillId="0" borderId="11" xfId="62" applyNumberFormat="1" applyFont="1" applyFill="1" applyBorder="1" applyAlignment="1">
      <alignment horizontal="right" vertical="center" wrapText="1"/>
    </xf>
    <xf numFmtId="9" fontId="24" fillId="0" borderId="11" xfId="61" applyFont="1" applyFill="1" applyBorder="1" applyAlignment="1">
      <alignment horizontal="right" vertical="center" wrapText="1"/>
    </xf>
    <xf numFmtId="0" fontId="0" fillId="0" borderId="11" xfId="57" applyFont="1" applyFill="1" applyBorder="1" applyAlignment="1">
      <alignment wrapText="1"/>
      <protection/>
    </xf>
    <xf numFmtId="9" fontId="27" fillId="0" borderId="11" xfId="58" applyNumberFormat="1" applyFont="1" applyFill="1" applyBorder="1" applyAlignment="1">
      <alignment horizontal="right" vertical="center" wrapText="1"/>
      <protection/>
    </xf>
    <xf numFmtId="172" fontId="0" fillId="0" borderId="11" xfId="58" applyNumberFormat="1" applyFont="1" applyFill="1" applyBorder="1" applyAlignment="1">
      <alignment horizontal="right" vertical="center" wrapText="1"/>
      <protection/>
    </xf>
    <xf numFmtId="173" fontId="0" fillId="0" borderId="11" xfId="62" applyNumberFormat="1" applyFont="1" applyFill="1" applyBorder="1" applyAlignment="1">
      <alignment horizontal="right" vertical="center" wrapText="1"/>
    </xf>
    <xf numFmtId="1" fontId="0" fillId="0" borderId="11" xfId="43" applyNumberFormat="1" applyFont="1" applyFill="1" applyBorder="1" applyAlignment="1">
      <alignment horizontal="right" vertical="center" wrapText="1"/>
    </xf>
    <xf numFmtId="173" fontId="24" fillId="0" borderId="11" xfId="61" applyNumberFormat="1" applyFont="1" applyFill="1" applyBorder="1" applyAlignment="1">
      <alignment wrapText="1"/>
    </xf>
    <xf numFmtId="49" fontId="24" fillId="0" borderId="11" xfId="58" applyNumberFormat="1" applyFont="1" applyFill="1" applyBorder="1" applyAlignment="1">
      <alignment horizontal="right" vertical="center" wrapText="1"/>
      <protection/>
    </xf>
    <xf numFmtId="0" fontId="28" fillId="0" borderId="11" xfId="58" applyFont="1" applyFill="1" applyBorder="1" applyAlignment="1">
      <alignment horizontal="center" vertical="center" wrapText="1"/>
      <protection/>
    </xf>
    <xf numFmtId="0" fontId="28" fillId="0" borderId="11" xfId="58" applyFont="1" applyFill="1" applyBorder="1" applyAlignment="1">
      <alignment horizontal="left" vertical="center" wrapText="1"/>
      <protection/>
    </xf>
    <xf numFmtId="9" fontId="29" fillId="0" borderId="11" xfId="63" applyFont="1" applyFill="1" applyBorder="1" applyAlignment="1">
      <alignment horizontal="center" vertical="center"/>
    </xf>
    <xf numFmtId="0" fontId="0" fillId="0" borderId="11" xfId="58" applyFont="1" applyFill="1" applyBorder="1" applyAlignment="1">
      <alignment horizontal="right" vertical="center"/>
      <protection/>
    </xf>
    <xf numFmtId="49" fontId="24" fillId="0" borderId="11" xfId="58" applyNumberFormat="1" applyFont="1" applyFill="1" applyBorder="1" applyAlignment="1">
      <alignment horizontal="right" vertical="center"/>
      <protection/>
    </xf>
    <xf numFmtId="9" fontId="29" fillId="0" borderId="11" xfId="63" applyFont="1" applyFill="1" applyBorder="1" applyAlignment="1">
      <alignment horizontal="right" vertical="center"/>
    </xf>
    <xf numFmtId="173" fontId="29" fillId="0" borderId="11" xfId="63" applyNumberFormat="1" applyFont="1" applyFill="1" applyBorder="1" applyAlignment="1">
      <alignment horizontal="right" vertical="center"/>
    </xf>
    <xf numFmtId="173" fontId="29" fillId="0" borderId="11" xfId="62" applyNumberFormat="1" applyFont="1" applyFill="1" applyBorder="1" applyAlignment="1">
      <alignment horizontal="right" vertical="center"/>
    </xf>
    <xf numFmtId="0" fontId="24" fillId="0" borderId="11" xfId="58" applyFont="1" applyFill="1" applyBorder="1" applyAlignment="1">
      <alignment horizontal="center" vertical="center" wrapText="1"/>
      <protection/>
    </xf>
    <xf numFmtId="0" fontId="24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vertical="top" wrapText="1"/>
      <protection/>
    </xf>
    <xf numFmtId="10" fontId="0" fillId="0" borderId="11" xfId="58" applyNumberFormat="1" applyFont="1" applyFill="1" applyBorder="1" applyAlignment="1">
      <alignment horizontal="center" vertical="center"/>
      <protection/>
    </xf>
    <xf numFmtId="14" fontId="24" fillId="0" borderId="11" xfId="58" applyNumberFormat="1" applyFont="1" applyFill="1" applyBorder="1" applyAlignment="1">
      <alignment horizontal="center" vertical="center"/>
      <protection/>
    </xf>
    <xf numFmtId="9" fontId="27" fillId="0" borderId="11" xfId="63" applyFont="1" applyFill="1" applyBorder="1" applyAlignment="1">
      <alignment vertical="center"/>
    </xf>
    <xf numFmtId="172" fontId="0" fillId="0" borderId="11" xfId="43" applyNumberFormat="1" applyFont="1" applyFill="1" applyBorder="1" applyAlignment="1">
      <alignment horizontal="right" vertical="center" wrapText="1"/>
    </xf>
    <xf numFmtId="173" fontId="0" fillId="0" borderId="11" xfId="62" applyNumberFormat="1" applyFont="1" applyFill="1" applyBorder="1" applyAlignment="1">
      <alignment vertical="center"/>
    </xf>
    <xf numFmtId="9" fontId="27" fillId="0" borderId="11" xfId="58" applyNumberFormat="1" applyFont="1" applyFill="1" applyBorder="1">
      <alignment vertical="center"/>
      <protection/>
    </xf>
    <xf numFmtId="9" fontId="29" fillId="0" borderId="11" xfId="58" applyNumberFormat="1" applyFont="1" applyFill="1" applyBorder="1" applyAlignment="1">
      <alignment horizontal="center" vertical="center"/>
      <protection/>
    </xf>
    <xf numFmtId="9" fontId="0" fillId="0" borderId="11" xfId="63" applyFont="1" applyFill="1" applyBorder="1" applyAlignment="1">
      <alignment horizontal="right" vertical="center"/>
    </xf>
    <xf numFmtId="0" fontId="0" fillId="0" borderId="11" xfId="58" applyFont="1" applyFill="1" applyBorder="1">
      <alignment vertical="center"/>
      <protection/>
    </xf>
    <xf numFmtId="15" fontId="24" fillId="0" borderId="11" xfId="62" applyNumberFormat="1" applyFont="1" applyFill="1" applyBorder="1" applyAlignment="1">
      <alignment horizontal="right" vertical="center" wrapText="1"/>
    </xf>
    <xf numFmtId="49" fontId="0" fillId="0" borderId="11" xfId="58" applyNumberFormat="1" applyFont="1" applyFill="1" applyBorder="1" applyAlignment="1">
      <alignment horizontal="right" vertical="center" wrapText="1"/>
      <protection/>
    </xf>
    <xf numFmtId="174" fontId="0" fillId="0" borderId="11" xfId="58" applyNumberFormat="1" applyFont="1" applyFill="1" applyBorder="1" applyAlignment="1">
      <alignment horizontal="right" vertical="center" wrapText="1"/>
      <protection/>
    </xf>
    <xf numFmtId="9" fontId="0" fillId="0" borderId="11" xfId="61" applyFont="1" applyFill="1" applyBorder="1" applyAlignment="1">
      <alignment horizontal="right" vertical="center" wrapText="1"/>
    </xf>
    <xf numFmtId="9" fontId="27" fillId="0" borderId="11" xfId="62" applyFont="1" applyFill="1" applyBorder="1" applyAlignment="1">
      <alignment vertical="center"/>
    </xf>
    <xf numFmtId="0" fontId="0" fillId="0" borderId="11" xfId="58" applyFont="1" applyFill="1" applyBorder="1" applyAlignment="1">
      <alignment horizontal="left" vertical="center" wrapText="1"/>
      <protection/>
    </xf>
    <xf numFmtId="0" fontId="30" fillId="0" borderId="11" xfId="58" applyFont="1" applyFill="1" applyBorder="1">
      <alignment vertical="center"/>
      <protection/>
    </xf>
    <xf numFmtId="0" fontId="31" fillId="0" borderId="12" xfId="58" applyFont="1" applyFill="1" applyBorder="1" applyAlignment="1">
      <alignment horizontal="center" vertical="center" wrapText="1"/>
      <protection/>
    </xf>
    <xf numFmtId="0" fontId="31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2" xfId="58" applyFont="1" applyFill="1" applyBorder="1">
      <alignment vertical="center"/>
      <protection/>
    </xf>
    <xf numFmtId="0" fontId="32" fillId="0" borderId="12" xfId="58" applyFont="1" applyFill="1" applyBorder="1">
      <alignment vertical="center"/>
      <protection/>
    </xf>
    <xf numFmtId="173" fontId="32" fillId="0" borderId="12" xfId="58" applyNumberFormat="1" applyFont="1" applyFill="1" applyBorder="1">
      <alignment vertical="center"/>
      <protection/>
    </xf>
    <xf numFmtId="0" fontId="24" fillId="0" borderId="11" xfId="58" applyFont="1" applyFill="1" applyBorder="1" applyAlignment="1" quotePrefix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7" sqref="A7"/>
    </sheetView>
  </sheetViews>
  <sheetFormatPr defaultColWidth="7.875" defaultRowHeight="15.75"/>
  <cols>
    <col min="1" max="1" width="7.00390625" style="6" customWidth="1"/>
    <col min="2" max="2" width="82.375" style="3" bestFit="1" customWidth="1"/>
    <col min="3" max="3" width="7.875" style="23" bestFit="1" customWidth="1"/>
    <col min="4" max="4" width="6.125" style="6" customWidth="1"/>
    <col min="5" max="5" width="11.375" style="6" bestFit="1" customWidth="1"/>
    <col min="6" max="6" width="9.875" style="6" bestFit="1" customWidth="1"/>
    <col min="7" max="7" width="5.875" style="6" customWidth="1"/>
    <col min="8" max="8" width="8.375" style="6" customWidth="1"/>
    <col min="9" max="9" width="10.75390625" style="6" customWidth="1"/>
    <col min="10" max="10" width="9.125" style="6" customWidth="1"/>
    <col min="11" max="11" width="11.25390625" style="6" customWidth="1"/>
    <col min="12" max="12" width="12.25390625" style="6" bestFit="1" customWidth="1"/>
    <col min="13" max="16384" width="7.875" style="6" customWidth="1"/>
  </cols>
  <sheetData>
    <row r="1" spans="1:11" ht="18.75">
      <c r="A1" s="1" t="s">
        <v>0</v>
      </c>
      <c r="C1" s="4"/>
      <c r="D1" s="5"/>
      <c r="E1" s="5"/>
      <c r="F1" s="5"/>
      <c r="G1" s="5"/>
      <c r="H1" s="5"/>
      <c r="I1" s="5"/>
      <c r="J1" s="5"/>
      <c r="K1" s="5"/>
    </row>
    <row r="2" spans="1:11" ht="15.75">
      <c r="A2" s="7" t="s">
        <v>1</v>
      </c>
      <c r="C2" s="8"/>
      <c r="D2" s="9"/>
      <c r="E2" s="9"/>
      <c r="F2" s="9"/>
      <c r="G2" s="9"/>
      <c r="H2" s="9"/>
      <c r="I2" s="9"/>
      <c r="J2" s="9"/>
      <c r="K2" s="9"/>
    </row>
    <row r="3" spans="1:11" ht="15.75">
      <c r="A3" s="7" t="s">
        <v>2</v>
      </c>
      <c r="B3" s="10"/>
      <c r="C3" s="11" t="s">
        <v>3</v>
      </c>
      <c r="D3" s="7" t="s">
        <v>46</v>
      </c>
      <c r="E3" s="9"/>
      <c r="F3" s="9"/>
      <c r="G3" s="9"/>
      <c r="H3" s="9"/>
      <c r="I3" s="7" t="s">
        <v>4</v>
      </c>
      <c r="J3" s="2" t="s">
        <v>47</v>
      </c>
      <c r="K3" s="9"/>
    </row>
    <row r="4" spans="1:11" ht="15.7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</row>
    <row r="5" spans="1:11" ht="47.25">
      <c r="A5" s="24" t="s">
        <v>5</v>
      </c>
      <c r="B5" s="25" t="s">
        <v>44</v>
      </c>
      <c r="C5" s="26"/>
      <c r="D5" s="27" t="s">
        <v>6</v>
      </c>
      <c r="E5" s="27"/>
      <c r="F5" s="27"/>
      <c r="G5" s="27"/>
      <c r="H5" s="24" t="s">
        <v>7</v>
      </c>
      <c r="I5" s="24" t="s">
        <v>8</v>
      </c>
      <c r="J5" s="24" t="s">
        <v>9</v>
      </c>
      <c r="K5" s="24" t="s">
        <v>10</v>
      </c>
    </row>
    <row r="6" spans="1:11" ht="31.5">
      <c r="A6" s="28"/>
      <c r="B6" s="29"/>
      <c r="C6" s="30"/>
      <c r="D6" s="31" t="s">
        <v>11</v>
      </c>
      <c r="E6" s="31" t="s">
        <v>12</v>
      </c>
      <c r="F6" s="32" t="s">
        <v>13</v>
      </c>
      <c r="G6" s="33"/>
      <c r="H6" s="34"/>
      <c r="I6" s="34"/>
      <c r="J6" s="28" t="s">
        <v>14</v>
      </c>
      <c r="K6" s="28" t="s">
        <v>15</v>
      </c>
    </row>
    <row r="7" spans="1:11" ht="15.75">
      <c r="A7" s="80" t="s">
        <v>48</v>
      </c>
      <c r="B7" s="80" t="s">
        <v>49</v>
      </c>
      <c r="C7" s="80" t="s">
        <v>50</v>
      </c>
      <c r="D7" s="80" t="s">
        <v>51</v>
      </c>
      <c r="E7" s="80" t="s">
        <v>52</v>
      </c>
      <c r="F7" s="80" t="s">
        <v>53</v>
      </c>
      <c r="G7" s="80" t="s">
        <v>54</v>
      </c>
      <c r="H7" s="80" t="s">
        <v>55</v>
      </c>
      <c r="I7" s="80" t="s">
        <v>56</v>
      </c>
      <c r="J7" s="80" t="s">
        <v>57</v>
      </c>
      <c r="K7" s="80" t="s">
        <v>58</v>
      </c>
    </row>
    <row r="8" spans="1:11" s="3" customFormat="1" ht="15.75">
      <c r="A8" s="35">
        <v>1</v>
      </c>
      <c r="B8" s="36" t="s">
        <v>16</v>
      </c>
      <c r="C8" s="37">
        <v>0.25</v>
      </c>
      <c r="D8" s="30"/>
      <c r="E8" s="38"/>
      <c r="F8" s="39">
        <v>0.1</v>
      </c>
      <c r="G8" s="40"/>
      <c r="H8" s="41">
        <f>25%/0.6</f>
        <v>0.4166666666666667</v>
      </c>
      <c r="I8" s="42"/>
      <c r="J8" s="43">
        <f>I8/F8*H8</f>
        <v>0</v>
      </c>
      <c r="K8" s="43"/>
    </row>
    <row r="9" spans="1:11" s="3" customFormat="1" ht="15.75">
      <c r="A9" s="35">
        <v>2</v>
      </c>
      <c r="B9" s="40" t="s">
        <v>17</v>
      </c>
      <c r="C9" s="37">
        <v>0.17</v>
      </c>
      <c r="D9" s="30"/>
      <c r="E9" s="44"/>
      <c r="F9" s="45">
        <v>0.005</v>
      </c>
      <c r="G9" s="40"/>
      <c r="H9" s="41">
        <f>17%/0.6</f>
        <v>0.2833333333333334</v>
      </c>
      <c r="I9" s="42"/>
      <c r="J9" s="43">
        <f>I9/F9*H9</f>
        <v>0</v>
      </c>
      <c r="K9" s="43"/>
    </row>
    <row r="10" spans="1:11" s="3" customFormat="1" ht="15.75">
      <c r="A10" s="35">
        <v>3</v>
      </c>
      <c r="B10" s="40" t="s">
        <v>18</v>
      </c>
      <c r="C10" s="37">
        <v>0.18</v>
      </c>
      <c r="D10" s="30"/>
      <c r="E10" s="44"/>
      <c r="F10" s="46" t="s">
        <v>19</v>
      </c>
      <c r="G10" s="40"/>
      <c r="H10" s="41">
        <f>18%/0.6</f>
        <v>0.3</v>
      </c>
      <c r="I10" s="42"/>
      <c r="J10" s="43">
        <f>I10/F10*H10</f>
        <v>0</v>
      </c>
      <c r="K10" s="43"/>
    </row>
    <row r="11" spans="1:11" ht="15.75">
      <c r="A11" s="47"/>
      <c r="B11" s="48" t="s">
        <v>20</v>
      </c>
      <c r="C11" s="49">
        <v>0.6</v>
      </c>
      <c r="D11" s="50"/>
      <c r="E11" s="51"/>
      <c r="F11" s="51"/>
      <c r="G11" s="51"/>
      <c r="H11" s="52">
        <f>SUM(H8:H10)</f>
        <v>1</v>
      </c>
      <c r="I11" s="52"/>
      <c r="J11" s="53">
        <f>SUM(J8:J10)</f>
        <v>0</v>
      </c>
      <c r="K11" s="54">
        <f>J11*C11</f>
        <v>0</v>
      </c>
    </row>
    <row r="12" spans="1:11" ht="47.25">
      <c r="A12" s="55" t="s">
        <v>21</v>
      </c>
      <c r="B12" s="55" t="s">
        <v>22</v>
      </c>
      <c r="C12" s="56" t="s">
        <v>23</v>
      </c>
      <c r="D12" s="56"/>
      <c r="E12" s="56"/>
      <c r="F12" s="56"/>
      <c r="G12" s="56"/>
      <c r="H12" s="28" t="s">
        <v>7</v>
      </c>
      <c r="I12" s="28" t="s">
        <v>24</v>
      </c>
      <c r="J12" s="28" t="s">
        <v>9</v>
      </c>
      <c r="K12" s="28" t="s">
        <v>10</v>
      </c>
    </row>
    <row r="13" spans="1:11" ht="31.5">
      <c r="A13" s="55"/>
      <c r="B13" s="55"/>
      <c r="C13" s="31" t="s">
        <v>25</v>
      </c>
      <c r="D13" s="31" t="s">
        <v>26</v>
      </c>
      <c r="E13" s="31" t="s">
        <v>11</v>
      </c>
      <c r="F13" s="31" t="s">
        <v>12</v>
      </c>
      <c r="G13" s="31" t="s">
        <v>13</v>
      </c>
      <c r="H13" s="34"/>
      <c r="I13" s="34"/>
      <c r="J13" s="28" t="s">
        <v>14</v>
      </c>
      <c r="K13" s="28" t="s">
        <v>15</v>
      </c>
    </row>
    <row r="14" spans="1:11" ht="15.75">
      <c r="A14" s="35">
        <v>1</v>
      </c>
      <c r="B14" s="57" t="s">
        <v>27</v>
      </c>
      <c r="C14" s="58">
        <f aca="true" t="shared" si="0" ref="C14:C19">$C$20*H14</f>
        <v>0.08000000000000002</v>
      </c>
      <c r="D14" s="30"/>
      <c r="E14" s="31"/>
      <c r="F14" s="59">
        <v>42916</v>
      </c>
      <c r="G14" s="31"/>
      <c r="H14" s="60">
        <v>0.4</v>
      </c>
      <c r="I14" s="61"/>
      <c r="J14" s="62">
        <f aca="true" t="shared" si="1" ref="J14:J19">I14/5*H14</f>
        <v>0</v>
      </c>
      <c r="K14" s="43"/>
    </row>
    <row r="15" spans="1:11" ht="15.75">
      <c r="A15" s="35">
        <v>2</v>
      </c>
      <c r="B15" s="57" t="s">
        <v>28</v>
      </c>
      <c r="C15" s="58">
        <f t="shared" si="0"/>
        <v>0.020000000000000004</v>
      </c>
      <c r="D15" s="30"/>
      <c r="E15" s="31"/>
      <c r="F15" s="31"/>
      <c r="G15" s="31"/>
      <c r="H15" s="60">
        <v>0.1</v>
      </c>
      <c r="I15" s="61"/>
      <c r="J15" s="62"/>
      <c r="K15" s="43"/>
    </row>
    <row r="16" spans="1:11" ht="15.75">
      <c r="A16" s="35">
        <v>3</v>
      </c>
      <c r="B16" s="57" t="s">
        <v>29</v>
      </c>
      <c r="C16" s="58">
        <f t="shared" si="0"/>
        <v>0.020000000000000004</v>
      </c>
      <c r="D16" s="30"/>
      <c r="E16" s="31"/>
      <c r="F16" s="31">
        <v>2</v>
      </c>
      <c r="G16" s="31"/>
      <c r="H16" s="60">
        <v>0.1</v>
      </c>
      <c r="I16" s="61"/>
      <c r="J16" s="62">
        <f t="shared" si="1"/>
        <v>0</v>
      </c>
      <c r="K16" s="43"/>
    </row>
    <row r="17" spans="1:11" ht="15.75">
      <c r="A17" s="35">
        <v>4</v>
      </c>
      <c r="B17" s="57" t="s">
        <v>30</v>
      </c>
      <c r="C17" s="58">
        <f t="shared" si="0"/>
        <v>0.020000000000000004</v>
      </c>
      <c r="D17" s="30"/>
      <c r="E17" s="31"/>
      <c r="F17" s="31">
        <v>2</v>
      </c>
      <c r="G17" s="31"/>
      <c r="H17" s="60">
        <v>0.1</v>
      </c>
      <c r="I17" s="61"/>
      <c r="J17" s="62">
        <f t="shared" si="1"/>
        <v>0</v>
      </c>
      <c r="K17" s="43"/>
    </row>
    <row r="18" spans="1:11" ht="15.75">
      <c r="A18" s="35">
        <v>5</v>
      </c>
      <c r="B18" s="57" t="s">
        <v>31</v>
      </c>
      <c r="C18" s="58">
        <f t="shared" si="0"/>
        <v>0.020000000000000004</v>
      </c>
      <c r="D18" s="30"/>
      <c r="E18" s="31"/>
      <c r="F18" s="31"/>
      <c r="G18" s="31"/>
      <c r="H18" s="60">
        <v>0.1</v>
      </c>
      <c r="I18" s="61"/>
      <c r="J18" s="62"/>
      <c r="K18" s="43"/>
    </row>
    <row r="19" spans="1:11" ht="15.75">
      <c r="A19" s="35">
        <v>6</v>
      </c>
      <c r="B19" s="57" t="s">
        <v>32</v>
      </c>
      <c r="C19" s="58">
        <f t="shared" si="0"/>
        <v>0.04000000000000001</v>
      </c>
      <c r="D19" s="30"/>
      <c r="E19" s="31"/>
      <c r="F19" s="31"/>
      <c r="G19" s="31">
        <v>3</v>
      </c>
      <c r="H19" s="63">
        <v>0.2</v>
      </c>
      <c r="I19" s="61"/>
      <c r="J19" s="62">
        <f t="shared" si="1"/>
        <v>0</v>
      </c>
      <c r="K19" s="43"/>
    </row>
    <row r="20" spans="1:11" ht="15.75">
      <c r="A20" s="47"/>
      <c r="B20" s="48" t="s">
        <v>33</v>
      </c>
      <c r="C20" s="64">
        <v>0.2</v>
      </c>
      <c r="D20" s="50"/>
      <c r="E20" s="50"/>
      <c r="F20" s="50"/>
      <c r="G20" s="50"/>
      <c r="H20" s="52">
        <f>SUM(H14:H19)</f>
        <v>1</v>
      </c>
      <c r="I20" s="65"/>
      <c r="J20" s="53">
        <f>SUM(J14:J19)</f>
        <v>0</v>
      </c>
      <c r="K20" s="53">
        <f>J20*C20</f>
        <v>0</v>
      </c>
    </row>
    <row r="21" spans="1:11" ht="47.25">
      <c r="A21" s="55" t="s">
        <v>34</v>
      </c>
      <c r="B21" s="55" t="s">
        <v>35</v>
      </c>
      <c r="C21" s="56" t="s">
        <v>23</v>
      </c>
      <c r="D21" s="56"/>
      <c r="E21" s="56"/>
      <c r="F21" s="56"/>
      <c r="G21" s="56"/>
      <c r="H21" s="28" t="s">
        <v>7</v>
      </c>
      <c r="I21" s="28" t="s">
        <v>24</v>
      </c>
      <c r="J21" s="28" t="s">
        <v>9</v>
      </c>
      <c r="K21" s="28" t="s">
        <v>10</v>
      </c>
    </row>
    <row r="22" spans="1:11" ht="15.75">
      <c r="A22" s="55"/>
      <c r="B22" s="55"/>
      <c r="C22" s="31" t="s">
        <v>25</v>
      </c>
      <c r="D22" s="31" t="s">
        <v>26</v>
      </c>
      <c r="E22" s="31" t="s">
        <v>11</v>
      </c>
      <c r="F22" s="31" t="s">
        <v>12</v>
      </c>
      <c r="G22" s="31" t="s">
        <v>13</v>
      </c>
      <c r="H22" s="34"/>
      <c r="I22" s="34"/>
      <c r="J22" s="28" t="s">
        <v>14</v>
      </c>
      <c r="K22" s="28" t="s">
        <v>15</v>
      </c>
    </row>
    <row r="23" spans="1:11" ht="15.75">
      <c r="A23" s="35">
        <v>1</v>
      </c>
      <c r="B23" s="57" t="s">
        <v>36</v>
      </c>
      <c r="C23" s="58">
        <f>$C$26*H23</f>
        <v>0.020000000000000004</v>
      </c>
      <c r="D23" s="66"/>
      <c r="E23" s="67">
        <v>42916</v>
      </c>
      <c r="F23" s="68"/>
      <c r="G23" s="40"/>
      <c r="H23" s="41">
        <v>0.2</v>
      </c>
      <c r="I23" s="69"/>
      <c r="J23" s="70"/>
      <c r="K23" s="43"/>
    </row>
    <row r="24" spans="1:11" ht="15.75">
      <c r="A24" s="35">
        <v>2</v>
      </c>
      <c r="B24" s="57" t="s">
        <v>37</v>
      </c>
      <c r="C24" s="58">
        <f>$C$26*H24</f>
        <v>0.03</v>
      </c>
      <c r="D24" s="66"/>
      <c r="E24" s="67">
        <v>43099</v>
      </c>
      <c r="F24" s="68"/>
      <c r="G24" s="40"/>
      <c r="H24" s="41">
        <v>0.3</v>
      </c>
      <c r="I24" s="69"/>
      <c r="J24" s="70"/>
      <c r="K24" s="43"/>
    </row>
    <row r="25" spans="1:11" ht="15.75">
      <c r="A25" s="35">
        <v>3</v>
      </c>
      <c r="B25" s="57" t="s">
        <v>38</v>
      </c>
      <c r="C25" s="58">
        <f>$C$26*H25</f>
        <v>0.05</v>
      </c>
      <c r="D25" s="66"/>
      <c r="E25" s="67">
        <v>42916</v>
      </c>
      <c r="F25" s="30"/>
      <c r="G25" s="66"/>
      <c r="H25" s="71">
        <v>0.5</v>
      </c>
      <c r="I25" s="69"/>
      <c r="J25" s="70"/>
      <c r="K25" s="43"/>
    </row>
    <row r="26" spans="1:11" ht="15.75">
      <c r="A26" s="47"/>
      <c r="B26" s="48" t="s">
        <v>35</v>
      </c>
      <c r="C26" s="49">
        <v>0.1</v>
      </c>
      <c r="D26" s="50"/>
      <c r="E26" s="50"/>
      <c r="F26" s="50"/>
      <c r="G26" s="50"/>
      <c r="H26" s="52">
        <f>SUM(H23:H25)</f>
        <v>1</v>
      </c>
      <c r="I26" s="52"/>
      <c r="J26" s="52">
        <f>SUM(J23:J25)</f>
        <v>0</v>
      </c>
      <c r="K26" s="53">
        <f>J26*C26</f>
        <v>0</v>
      </c>
    </row>
    <row r="27" spans="1:11" ht="15.75">
      <c r="A27" s="35"/>
      <c r="B27" s="72"/>
      <c r="C27" s="30"/>
      <c r="D27" s="66"/>
      <c r="E27" s="66"/>
      <c r="F27" s="66"/>
      <c r="G27" s="66"/>
      <c r="H27" s="66"/>
      <c r="I27" s="66"/>
      <c r="J27" s="73"/>
      <c r="K27" s="73"/>
    </row>
    <row r="28" spans="1:11" ht="15.75">
      <c r="A28" s="74"/>
      <c r="B28" s="75" t="s">
        <v>39</v>
      </c>
      <c r="C28" s="76"/>
      <c r="D28" s="77"/>
      <c r="E28" s="77"/>
      <c r="F28" s="77"/>
      <c r="G28" s="77"/>
      <c r="H28" s="77"/>
      <c r="I28" s="77"/>
      <c r="J28" s="78"/>
      <c r="K28" s="79">
        <f>SUM(K11,K20,K26)</f>
        <v>0</v>
      </c>
    </row>
    <row r="29" spans="2:11" ht="15.75">
      <c r="B29" s="13"/>
      <c r="C29" s="8"/>
      <c r="D29" s="9"/>
      <c r="E29" s="9"/>
      <c r="F29" s="9"/>
      <c r="G29" s="9"/>
      <c r="H29" s="9"/>
      <c r="I29" s="9"/>
      <c r="J29" s="14"/>
      <c r="K29" s="15"/>
    </row>
    <row r="30" spans="1:12" ht="15.75">
      <c r="A30" s="16" t="s">
        <v>40</v>
      </c>
      <c r="C30" s="4"/>
      <c r="D30" s="5"/>
      <c r="E30" s="5"/>
      <c r="F30" s="5"/>
      <c r="G30" s="5"/>
      <c r="H30" s="5"/>
      <c r="I30" s="5"/>
      <c r="J30" s="5"/>
      <c r="K30" s="5"/>
      <c r="L30" s="17"/>
    </row>
    <row r="31" spans="2:11" ht="15.75">
      <c r="B31" s="18" t="s">
        <v>41</v>
      </c>
      <c r="C31" s="4"/>
      <c r="D31" s="5"/>
      <c r="E31" s="5"/>
      <c r="F31" s="5"/>
      <c r="G31" s="5"/>
      <c r="H31" s="5"/>
      <c r="I31" s="5"/>
      <c r="J31" s="5"/>
      <c r="K31" s="5"/>
    </row>
    <row r="32" spans="2:11" ht="15.75">
      <c r="B32" s="19" t="s">
        <v>42</v>
      </c>
      <c r="C32" s="4"/>
      <c r="D32" s="5"/>
      <c r="E32" s="5"/>
      <c r="F32" s="5"/>
      <c r="G32" s="5"/>
      <c r="H32" s="5"/>
      <c r="I32" s="5"/>
      <c r="J32" s="5"/>
      <c r="K32" s="5"/>
    </row>
    <row r="33" spans="2:11" ht="18.75">
      <c r="B33" s="20" t="s">
        <v>43</v>
      </c>
      <c r="C33" s="20"/>
      <c r="D33" s="20"/>
      <c r="E33" s="20"/>
      <c r="F33" s="20"/>
      <c r="G33" s="20"/>
      <c r="H33" s="20"/>
      <c r="I33" s="20"/>
      <c r="J33" s="20"/>
      <c r="K33" s="21"/>
    </row>
    <row r="34" spans="2:11" ht="15.75">
      <c r="B34" s="22" t="s">
        <v>45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ht="15.75">
      <c r="B35" s="22"/>
      <c r="C35" s="22"/>
      <c r="D35" s="22"/>
      <c r="E35" s="22"/>
      <c r="F35" s="22"/>
      <c r="G35" s="22"/>
      <c r="H35" s="22"/>
      <c r="I35" s="22"/>
      <c r="J35" s="22"/>
      <c r="K35" s="22"/>
    </row>
  </sheetData>
  <sheetProtection/>
  <mergeCells count="9">
    <mergeCell ref="B34:K35"/>
    <mergeCell ref="A21:A22"/>
    <mergeCell ref="B21:B22"/>
    <mergeCell ref="C21:G21"/>
    <mergeCell ref="B33:J33"/>
    <mergeCell ref="D5:G5"/>
    <mergeCell ref="A12:A13"/>
    <mergeCell ref="B12:B13"/>
    <mergeCell ref="C12:G1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GhostimeBTT</cp:lastModifiedBy>
  <dcterms:created xsi:type="dcterms:W3CDTF">2012-04-17T01:19:53Z</dcterms:created>
  <dcterms:modified xsi:type="dcterms:W3CDTF">2017-02-24T15:23:24Z</dcterms:modified>
  <cp:category/>
  <cp:version/>
  <cp:contentType/>
  <cp:contentStatus/>
</cp:coreProperties>
</file>